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0695" windowHeight="8400"/>
  </bookViews>
  <sheets>
    <sheet name="Índex" sheetId="100" r:id="rId1"/>
    <sheet name="Informe 1Q 2016 CAT" sheetId="99" r:id="rId2"/>
    <sheet name="FITXES INDICADORS CAT" sheetId="79" r:id="rId3"/>
    <sheet name="Hipoteques GIR" sheetId="57" state="hidden" r:id="rId4"/>
    <sheet name="Hipoteques LLE" sheetId="58" state="hidden" r:id="rId5"/>
    <sheet name="Hipoteques TAR" sheetId="59" state="hidden" r:id="rId6"/>
  </sheets>
  <definedNames>
    <definedName name="_xlnm.Print_Area" localSheetId="2">'FITXES INDICADORS CAT'!$A$6:$G$36</definedName>
    <definedName name="_xlnm.Print_Area" localSheetId="1">'Informe 1Q 2016 CAT'!$A$5:$L$309</definedName>
  </definedNames>
  <calcPr calcId="144525"/>
</workbook>
</file>

<file path=xl/calcChain.xml><?xml version="1.0" encoding="utf-8"?>
<calcChain xmlns="http://schemas.openxmlformats.org/spreadsheetml/2006/main">
  <c r="J42" i="59" l="1"/>
  <c r="I42" i="59"/>
  <c r="H42" i="59"/>
  <c r="G42" i="59"/>
  <c r="F42" i="59"/>
  <c r="E42" i="59"/>
  <c r="D42" i="59"/>
  <c r="C42" i="59"/>
  <c r="J41" i="59"/>
  <c r="I41" i="59"/>
  <c r="H41" i="59"/>
  <c r="G41" i="59"/>
  <c r="F41" i="59"/>
  <c r="E41" i="59"/>
  <c r="D41" i="59"/>
  <c r="C41" i="59"/>
  <c r="F40" i="59"/>
  <c r="E40" i="59"/>
  <c r="D40" i="59"/>
  <c r="C40" i="59"/>
  <c r="J39" i="59"/>
  <c r="I39" i="59"/>
  <c r="H39" i="59"/>
  <c r="G39" i="59"/>
  <c r="F39" i="59"/>
  <c r="E39" i="59"/>
  <c r="D39" i="59"/>
  <c r="C39" i="59"/>
  <c r="J38" i="59"/>
  <c r="I38" i="59"/>
  <c r="H38" i="59"/>
  <c r="G38" i="59"/>
  <c r="F38" i="59"/>
  <c r="E38" i="59"/>
  <c r="D38" i="59"/>
  <c r="C38" i="59"/>
  <c r="J37" i="59"/>
  <c r="I37" i="59"/>
  <c r="H37" i="59"/>
  <c r="G37" i="59"/>
  <c r="F37" i="59"/>
  <c r="E37" i="59"/>
  <c r="D37" i="59"/>
  <c r="C37" i="59"/>
  <c r="J36" i="59"/>
  <c r="K36" i="59" s="1"/>
  <c r="I36" i="59"/>
  <c r="M36" i="59"/>
  <c r="H36" i="59"/>
  <c r="L36" i="59" s="1"/>
  <c r="G36" i="59"/>
  <c r="F36" i="59"/>
  <c r="E36" i="59"/>
  <c r="D36" i="59"/>
  <c r="C36" i="59"/>
  <c r="J35" i="59"/>
  <c r="I35" i="59"/>
  <c r="M35" i="59" s="1"/>
  <c r="H35" i="59"/>
  <c r="L35" i="59" s="1"/>
  <c r="G35" i="59"/>
  <c r="F35" i="59"/>
  <c r="E35" i="59"/>
  <c r="D35" i="59"/>
  <c r="C35" i="59"/>
  <c r="J34" i="59"/>
  <c r="I34" i="59"/>
  <c r="H34" i="59"/>
  <c r="G34" i="59"/>
  <c r="F34" i="59"/>
  <c r="E34" i="59"/>
  <c r="D34" i="59"/>
  <c r="C34" i="59"/>
  <c r="J32" i="59"/>
  <c r="I32" i="59"/>
  <c r="H32" i="59"/>
  <c r="G32" i="59"/>
  <c r="F32" i="59"/>
  <c r="E32" i="59"/>
  <c r="P35" i="59" s="1"/>
  <c r="D32" i="59"/>
  <c r="C32" i="59"/>
  <c r="J31" i="59"/>
  <c r="I31" i="59"/>
  <c r="M31" i="59" s="1"/>
  <c r="H31" i="59"/>
  <c r="G31" i="59"/>
  <c r="F31" i="59"/>
  <c r="E31" i="59"/>
  <c r="D31" i="59"/>
  <c r="P31" i="59" s="1"/>
  <c r="C31" i="59"/>
  <c r="J30" i="59"/>
  <c r="I30" i="59"/>
  <c r="K30" i="59" s="1"/>
  <c r="H30" i="59"/>
  <c r="G30" i="59"/>
  <c r="M30" i="59" s="1"/>
  <c r="F30" i="59"/>
  <c r="E30" i="59"/>
  <c r="D30" i="59"/>
  <c r="C30" i="59"/>
  <c r="P30" i="59" s="1"/>
  <c r="J28" i="59"/>
  <c r="I28" i="59"/>
  <c r="H28" i="59"/>
  <c r="G28" i="59"/>
  <c r="N28" i="59" s="1"/>
  <c r="F28" i="59"/>
  <c r="E28" i="59"/>
  <c r="D28" i="59"/>
  <c r="C28" i="59"/>
  <c r="J27" i="59"/>
  <c r="I27" i="59"/>
  <c r="H27" i="59"/>
  <c r="G27" i="59"/>
  <c r="F27" i="59"/>
  <c r="N27" i="59"/>
  <c r="E27" i="59"/>
  <c r="D27" i="59"/>
  <c r="C27" i="59"/>
  <c r="J26" i="59"/>
  <c r="I26" i="59"/>
  <c r="H26" i="59"/>
  <c r="G26" i="59"/>
  <c r="F26" i="59"/>
  <c r="E26" i="59"/>
  <c r="D26" i="59"/>
  <c r="C26" i="59"/>
  <c r="J25" i="59"/>
  <c r="I25" i="59"/>
  <c r="K25" i="59"/>
  <c r="H25" i="59"/>
  <c r="L25" i="59" s="1"/>
  <c r="G25" i="59"/>
  <c r="F25" i="59"/>
  <c r="N25" i="59"/>
  <c r="E25" i="59"/>
  <c r="D25" i="59"/>
  <c r="C25" i="59"/>
  <c r="J22" i="59"/>
  <c r="I22" i="59"/>
  <c r="K22" i="59" s="1"/>
  <c r="H22" i="59"/>
  <c r="L22" i="59"/>
  <c r="G22" i="59"/>
  <c r="F22" i="59"/>
  <c r="E22" i="59"/>
  <c r="D22" i="59"/>
  <c r="C22" i="59"/>
  <c r="N21" i="59"/>
  <c r="M21" i="59"/>
  <c r="L21" i="59"/>
  <c r="K21" i="59"/>
  <c r="N20" i="59"/>
  <c r="M20" i="59"/>
  <c r="L20" i="59"/>
  <c r="K20" i="59"/>
  <c r="N19" i="59"/>
  <c r="M19" i="59"/>
  <c r="L19" i="59"/>
  <c r="K19" i="59"/>
  <c r="N18" i="59"/>
  <c r="M18" i="59"/>
  <c r="L18" i="59"/>
  <c r="K18" i="59"/>
  <c r="N17" i="59"/>
  <c r="M17" i="59"/>
  <c r="L17" i="59"/>
  <c r="K17" i="59"/>
  <c r="N16" i="59"/>
  <c r="M16" i="59"/>
  <c r="L16" i="59"/>
  <c r="K16" i="59"/>
  <c r="N15" i="59"/>
  <c r="M15" i="59"/>
  <c r="L15" i="59"/>
  <c r="K15" i="59"/>
  <c r="N14" i="59"/>
  <c r="M14" i="59"/>
  <c r="L14" i="59"/>
  <c r="K14" i="59"/>
  <c r="N13" i="59"/>
  <c r="M13" i="59"/>
  <c r="L13" i="59"/>
  <c r="K13" i="59"/>
  <c r="N12" i="59"/>
  <c r="M12" i="59"/>
  <c r="L12" i="59"/>
  <c r="K12" i="59"/>
  <c r="U11" i="59"/>
  <c r="U12" i="59" s="1"/>
  <c r="N11" i="59"/>
  <c r="M11" i="59"/>
  <c r="L11" i="59"/>
  <c r="K11" i="59"/>
  <c r="AC10" i="59"/>
  <c r="AC11" i="59" s="1"/>
  <c r="AC12" i="59" s="1"/>
  <c r="AA10" i="59"/>
  <c r="Y10" i="59"/>
  <c r="Y11" i="59" s="1"/>
  <c r="Y12" i="59" s="1"/>
  <c r="W10" i="59"/>
  <c r="U10" i="59"/>
  <c r="R10" i="59"/>
  <c r="Q10" i="59"/>
  <c r="N10" i="59"/>
  <c r="M10" i="59"/>
  <c r="L10" i="59"/>
  <c r="K10" i="59"/>
  <c r="J42" i="58"/>
  <c r="I42" i="58"/>
  <c r="H42" i="58"/>
  <c r="G42" i="58"/>
  <c r="F42" i="58"/>
  <c r="E42" i="58"/>
  <c r="D42" i="58"/>
  <c r="C42" i="58"/>
  <c r="J41" i="58"/>
  <c r="I41" i="58"/>
  <c r="H41" i="58"/>
  <c r="G41" i="58"/>
  <c r="F41" i="58"/>
  <c r="E41" i="58"/>
  <c r="D41" i="58"/>
  <c r="C41" i="58"/>
  <c r="F40" i="58"/>
  <c r="E40" i="58"/>
  <c r="D40" i="58"/>
  <c r="C40" i="58"/>
  <c r="J39" i="58"/>
  <c r="I39" i="58"/>
  <c r="H39" i="58"/>
  <c r="G39" i="58"/>
  <c r="F39" i="58"/>
  <c r="E39" i="58"/>
  <c r="D39" i="58"/>
  <c r="C39" i="58"/>
  <c r="J38" i="58"/>
  <c r="I38" i="58"/>
  <c r="H38" i="58"/>
  <c r="G38" i="58"/>
  <c r="F38" i="58"/>
  <c r="E38" i="58"/>
  <c r="D38" i="58"/>
  <c r="C38" i="58"/>
  <c r="J37" i="58"/>
  <c r="I37" i="58"/>
  <c r="H37" i="58"/>
  <c r="G37" i="58"/>
  <c r="F37" i="58"/>
  <c r="E37" i="58"/>
  <c r="D37" i="58"/>
  <c r="C37" i="58"/>
  <c r="J36" i="58"/>
  <c r="I36" i="58"/>
  <c r="H36" i="58"/>
  <c r="L36" i="58"/>
  <c r="G36" i="58"/>
  <c r="F36" i="58"/>
  <c r="E36" i="58"/>
  <c r="D36" i="58"/>
  <c r="C36" i="58"/>
  <c r="J35" i="58"/>
  <c r="I35" i="58"/>
  <c r="H35" i="58"/>
  <c r="G35" i="58"/>
  <c r="F35" i="58"/>
  <c r="N35" i="58" s="1"/>
  <c r="E35" i="58"/>
  <c r="D35" i="58"/>
  <c r="C35" i="58"/>
  <c r="J34" i="58"/>
  <c r="I34" i="58"/>
  <c r="H34" i="58"/>
  <c r="G34" i="58"/>
  <c r="M34" i="58"/>
  <c r="F34" i="58"/>
  <c r="N34" i="58"/>
  <c r="E34" i="58"/>
  <c r="D34" i="58"/>
  <c r="C34" i="58"/>
  <c r="J32" i="58"/>
  <c r="I32" i="58"/>
  <c r="H32" i="58"/>
  <c r="G32" i="58"/>
  <c r="F32" i="58"/>
  <c r="E32" i="58"/>
  <c r="D32" i="58"/>
  <c r="C32" i="58"/>
  <c r="P31" i="58"/>
  <c r="J31" i="58"/>
  <c r="I31" i="58"/>
  <c r="K31" i="58" s="1"/>
  <c r="H31" i="58"/>
  <c r="G31" i="58"/>
  <c r="F31" i="58"/>
  <c r="E31" i="58"/>
  <c r="D31" i="58"/>
  <c r="C31" i="58"/>
  <c r="J30" i="58"/>
  <c r="I30" i="58"/>
  <c r="H30" i="58"/>
  <c r="G30" i="58"/>
  <c r="F30" i="58"/>
  <c r="E30" i="58"/>
  <c r="D30" i="58"/>
  <c r="C30" i="58"/>
  <c r="P30" i="58" s="1"/>
  <c r="J28" i="58"/>
  <c r="K28" i="58" s="1"/>
  <c r="I28" i="58"/>
  <c r="H28" i="58"/>
  <c r="L28" i="58" s="1"/>
  <c r="G28" i="58"/>
  <c r="F28" i="58"/>
  <c r="N28" i="58"/>
  <c r="E28" i="58"/>
  <c r="D28" i="58"/>
  <c r="C28" i="58"/>
  <c r="J27" i="58"/>
  <c r="I27" i="58"/>
  <c r="M27" i="58" s="1"/>
  <c r="H27" i="58"/>
  <c r="G27" i="58"/>
  <c r="F27" i="58"/>
  <c r="N27" i="58" s="1"/>
  <c r="E27" i="58"/>
  <c r="D27" i="58"/>
  <c r="C27" i="58"/>
  <c r="J26" i="58"/>
  <c r="K26" i="58" s="1"/>
  <c r="I26" i="58"/>
  <c r="H26" i="58"/>
  <c r="L26" i="58" s="1"/>
  <c r="G26" i="58"/>
  <c r="F26" i="58"/>
  <c r="E26" i="58"/>
  <c r="D26" i="58"/>
  <c r="C26" i="58"/>
  <c r="J25" i="58"/>
  <c r="I25" i="58"/>
  <c r="H25" i="58"/>
  <c r="G25" i="58"/>
  <c r="M25" i="58" s="1"/>
  <c r="F25" i="58"/>
  <c r="E25" i="58"/>
  <c r="D25" i="58"/>
  <c r="C25" i="58"/>
  <c r="J22" i="58"/>
  <c r="K22" i="58" s="1"/>
  <c r="I22" i="58"/>
  <c r="H22" i="58"/>
  <c r="G22" i="58"/>
  <c r="F22" i="58"/>
  <c r="E22" i="58"/>
  <c r="D22" i="58"/>
  <c r="C22" i="58"/>
  <c r="N21" i="58"/>
  <c r="M21" i="58"/>
  <c r="L21" i="58"/>
  <c r="K21" i="58"/>
  <c r="N20" i="58"/>
  <c r="M20" i="58"/>
  <c r="L20" i="58"/>
  <c r="K20" i="58"/>
  <c r="N19" i="58"/>
  <c r="M19" i="58"/>
  <c r="L19" i="58"/>
  <c r="K19" i="58"/>
  <c r="N18" i="58"/>
  <c r="M18" i="58"/>
  <c r="L18" i="58"/>
  <c r="K18" i="58"/>
  <c r="N17" i="58"/>
  <c r="M17" i="58"/>
  <c r="L17" i="58"/>
  <c r="K17" i="58"/>
  <c r="N16" i="58"/>
  <c r="M16" i="58"/>
  <c r="L16" i="58"/>
  <c r="K16" i="58"/>
  <c r="N15" i="58"/>
  <c r="M15" i="58"/>
  <c r="L15" i="58"/>
  <c r="K15" i="58"/>
  <c r="N14" i="58"/>
  <c r="M14" i="58"/>
  <c r="L14" i="58"/>
  <c r="K14" i="58"/>
  <c r="N13" i="58"/>
  <c r="M13" i="58"/>
  <c r="L13" i="58"/>
  <c r="K13" i="58"/>
  <c r="N12" i="58"/>
  <c r="M12" i="58"/>
  <c r="L12" i="58"/>
  <c r="K12" i="58"/>
  <c r="W11" i="58"/>
  <c r="N11" i="58"/>
  <c r="M11" i="58"/>
  <c r="L11" i="58"/>
  <c r="K11" i="58"/>
  <c r="AC10" i="58"/>
  <c r="AA10" i="58"/>
  <c r="Y10" i="58"/>
  <c r="W10" i="58"/>
  <c r="U10" i="58"/>
  <c r="R10" i="58"/>
  <c r="Q10" i="58"/>
  <c r="Q11" i="58" s="1"/>
  <c r="Q12" i="58" s="1"/>
  <c r="N10" i="58"/>
  <c r="M10" i="58"/>
  <c r="L10" i="58"/>
  <c r="K10" i="58"/>
  <c r="J42" i="57"/>
  <c r="I42" i="57"/>
  <c r="H42" i="57"/>
  <c r="G42" i="57"/>
  <c r="F42" i="57"/>
  <c r="E42" i="57"/>
  <c r="D42" i="57"/>
  <c r="C42" i="57"/>
  <c r="J41" i="57"/>
  <c r="I41" i="57"/>
  <c r="H41" i="57"/>
  <c r="G41" i="57"/>
  <c r="F41" i="57"/>
  <c r="E41" i="57"/>
  <c r="D41" i="57"/>
  <c r="C41" i="57"/>
  <c r="F40" i="57"/>
  <c r="E40" i="57"/>
  <c r="D40" i="57"/>
  <c r="C40" i="57"/>
  <c r="J39" i="57"/>
  <c r="I39" i="57"/>
  <c r="H39" i="57"/>
  <c r="G39" i="57"/>
  <c r="F39" i="57"/>
  <c r="E39" i="57"/>
  <c r="D39" i="57"/>
  <c r="C39" i="57"/>
  <c r="J38" i="57"/>
  <c r="I38" i="57"/>
  <c r="H38" i="57"/>
  <c r="G38" i="57"/>
  <c r="F38" i="57"/>
  <c r="E38" i="57"/>
  <c r="D38" i="57"/>
  <c r="C38" i="57"/>
  <c r="J37" i="57"/>
  <c r="I37" i="57"/>
  <c r="H37" i="57"/>
  <c r="G37" i="57"/>
  <c r="F37" i="57"/>
  <c r="E37" i="57"/>
  <c r="D37" i="57"/>
  <c r="C37" i="57"/>
  <c r="J36" i="57"/>
  <c r="K36" i="57"/>
  <c r="I36" i="57"/>
  <c r="H36" i="57"/>
  <c r="L36" i="57" s="1"/>
  <c r="G36" i="57"/>
  <c r="F36" i="57"/>
  <c r="E36" i="57"/>
  <c r="D36" i="57"/>
  <c r="C36" i="57"/>
  <c r="J35" i="57"/>
  <c r="I35" i="57"/>
  <c r="H35" i="57"/>
  <c r="G35" i="57"/>
  <c r="N35" i="57" s="1"/>
  <c r="F35" i="57"/>
  <c r="E35" i="57"/>
  <c r="D35" i="57"/>
  <c r="C35" i="57"/>
  <c r="J34" i="57"/>
  <c r="I34" i="57"/>
  <c r="K34" i="57" s="1"/>
  <c r="H34" i="57"/>
  <c r="G34" i="57"/>
  <c r="F34" i="57"/>
  <c r="N34" i="57"/>
  <c r="E34" i="57"/>
  <c r="D34" i="57"/>
  <c r="C34" i="57"/>
  <c r="P39" i="57" s="1"/>
  <c r="J32" i="57"/>
  <c r="I32" i="57"/>
  <c r="K32" i="57" s="1"/>
  <c r="H32" i="57"/>
  <c r="G32" i="57"/>
  <c r="F32" i="57"/>
  <c r="E32" i="57"/>
  <c r="P35" i="57" s="1"/>
  <c r="D32" i="57"/>
  <c r="C32" i="57"/>
  <c r="J31" i="57"/>
  <c r="I31" i="57"/>
  <c r="H31" i="57"/>
  <c r="G31" i="57"/>
  <c r="F31" i="57"/>
  <c r="E31" i="57"/>
  <c r="D31" i="57"/>
  <c r="P31" i="57"/>
  <c r="C31" i="57"/>
  <c r="J30" i="57"/>
  <c r="I30" i="57"/>
  <c r="K30" i="57"/>
  <c r="H30" i="57"/>
  <c r="L30" i="57" s="1"/>
  <c r="G30" i="57"/>
  <c r="N30" i="57" s="1"/>
  <c r="F30" i="57"/>
  <c r="E30" i="57"/>
  <c r="D30" i="57"/>
  <c r="C30" i="57"/>
  <c r="P30" i="57" s="1"/>
  <c r="J28" i="57"/>
  <c r="I28" i="57"/>
  <c r="L28" i="57" s="1"/>
  <c r="H28" i="57"/>
  <c r="G28" i="57"/>
  <c r="F28" i="57"/>
  <c r="E28" i="57"/>
  <c r="D28" i="57"/>
  <c r="C28" i="57"/>
  <c r="J27" i="57"/>
  <c r="I27" i="57"/>
  <c r="K27" i="57" s="1"/>
  <c r="H27" i="57"/>
  <c r="L27" i="57" s="1"/>
  <c r="G27" i="57"/>
  <c r="F27" i="57"/>
  <c r="E27" i="57"/>
  <c r="D27" i="57"/>
  <c r="C27" i="57"/>
  <c r="J26" i="57"/>
  <c r="I26" i="57"/>
  <c r="H26" i="57"/>
  <c r="G26" i="57"/>
  <c r="F26" i="57"/>
  <c r="N26" i="57" s="1"/>
  <c r="E26" i="57"/>
  <c r="D26" i="57"/>
  <c r="C26" i="57"/>
  <c r="J25" i="57"/>
  <c r="I25" i="57"/>
  <c r="K25" i="57"/>
  <c r="H25" i="57"/>
  <c r="L25" i="57" s="1"/>
  <c r="G25" i="57"/>
  <c r="F25" i="57"/>
  <c r="E25" i="57"/>
  <c r="D25" i="57"/>
  <c r="C25" i="57"/>
  <c r="J22" i="57"/>
  <c r="I22" i="57"/>
  <c r="K22" i="57" s="1"/>
  <c r="H22" i="57"/>
  <c r="L22" i="57" s="1"/>
  <c r="G22" i="57"/>
  <c r="F22" i="57"/>
  <c r="E22" i="57"/>
  <c r="D22" i="57"/>
  <c r="C22" i="57"/>
  <c r="N21" i="57"/>
  <c r="M21" i="57"/>
  <c r="L21" i="57"/>
  <c r="K21" i="57"/>
  <c r="N20" i="57"/>
  <c r="M20" i="57"/>
  <c r="L20" i="57"/>
  <c r="K20" i="57"/>
  <c r="N19" i="57"/>
  <c r="M19" i="57"/>
  <c r="L19" i="57"/>
  <c r="K19" i="57"/>
  <c r="N18" i="57"/>
  <c r="M18" i="57"/>
  <c r="L18" i="57"/>
  <c r="K18" i="57"/>
  <c r="N17" i="57"/>
  <c r="M17" i="57"/>
  <c r="L17" i="57"/>
  <c r="K17" i="57"/>
  <c r="N16" i="57"/>
  <c r="M16" i="57"/>
  <c r="L16" i="57"/>
  <c r="K16" i="57"/>
  <c r="N15" i="57"/>
  <c r="M15" i="57"/>
  <c r="L15" i="57"/>
  <c r="K15" i="57"/>
  <c r="N14" i="57"/>
  <c r="M14" i="57"/>
  <c r="L14" i="57"/>
  <c r="K14" i="57"/>
  <c r="N13" i="57"/>
  <c r="M13" i="57"/>
  <c r="L13" i="57"/>
  <c r="K13" i="57"/>
  <c r="U12" i="57"/>
  <c r="N12" i="57"/>
  <c r="M12" i="57"/>
  <c r="L12" i="57"/>
  <c r="K12" i="57"/>
  <c r="N11" i="57"/>
  <c r="M11" i="57"/>
  <c r="L11" i="57"/>
  <c r="K11" i="57"/>
  <c r="AC10" i="57"/>
  <c r="AA10" i="57"/>
  <c r="Y10" i="57"/>
  <c r="Y11" i="57" s="1"/>
  <c r="W10" i="57"/>
  <c r="U10" i="57"/>
  <c r="U11" i="57" s="1"/>
  <c r="R10" i="57"/>
  <c r="R11" i="57" s="1"/>
  <c r="R12" i="57"/>
  <c r="R13" i="57" s="1"/>
  <c r="R14" i="57" s="1"/>
  <c r="R15" i="57" s="1"/>
  <c r="R16" i="57" s="1"/>
  <c r="R17" i="57" s="1"/>
  <c r="R18" i="57" s="1"/>
  <c r="R19" i="57" s="1"/>
  <c r="R20" i="57" s="1"/>
  <c r="R21" i="57" s="1"/>
  <c r="Q10" i="57"/>
  <c r="N10" i="57"/>
  <c r="M10" i="57"/>
  <c r="L10" i="57"/>
  <c r="K10" i="57"/>
  <c r="Q13" i="58"/>
  <c r="AC13" i="59"/>
  <c r="U13" i="59"/>
  <c r="W11" i="59"/>
  <c r="X11" i="59" s="1"/>
  <c r="X10" i="59"/>
  <c r="Y13" i="59"/>
  <c r="W11" i="57"/>
  <c r="X11" i="57" s="1"/>
  <c r="Z11" i="57"/>
  <c r="X10" i="57"/>
  <c r="U11" i="58"/>
  <c r="V10" i="58"/>
  <c r="AA11" i="59"/>
  <c r="AB10" i="59"/>
  <c r="AA11" i="57"/>
  <c r="AB11" i="57" s="1"/>
  <c r="AB10" i="57"/>
  <c r="Y11" i="58"/>
  <c r="Z11" i="58" s="1"/>
  <c r="Z10" i="58"/>
  <c r="S10" i="57"/>
  <c r="Y12" i="57"/>
  <c r="M25" i="57"/>
  <c r="M27" i="57"/>
  <c r="M30" i="57"/>
  <c r="M36" i="57"/>
  <c r="W12" i="58"/>
  <c r="M26" i="58"/>
  <c r="M36" i="58"/>
  <c r="L30" i="59"/>
  <c r="V10" i="57"/>
  <c r="M31" i="58"/>
  <c r="P35" i="58"/>
  <c r="K32" i="58"/>
  <c r="K35" i="58"/>
  <c r="Z10" i="59"/>
  <c r="Q11" i="59"/>
  <c r="M26" i="59"/>
  <c r="M28" i="59"/>
  <c r="N35" i="59"/>
  <c r="U13" i="57"/>
  <c r="AC11" i="58"/>
  <c r="AD10" i="58"/>
  <c r="M25" i="59"/>
  <c r="L22" i="58"/>
  <c r="M28" i="58"/>
  <c r="L31" i="58"/>
  <c r="V10" i="59"/>
  <c r="Z10" i="57"/>
  <c r="Q11" i="57"/>
  <c r="X10" i="58"/>
  <c r="P39" i="58"/>
  <c r="AD10" i="59"/>
  <c r="L26" i="59"/>
  <c r="L28" i="59"/>
  <c r="L34" i="59"/>
  <c r="AA12" i="57"/>
  <c r="V11" i="58"/>
  <c r="Q14" i="58"/>
  <c r="U14" i="59"/>
  <c r="AC14" i="59"/>
  <c r="V11" i="59"/>
  <c r="W12" i="59"/>
  <c r="Q12" i="57"/>
  <c r="S11" i="57"/>
  <c r="V11" i="57"/>
  <c r="AC12" i="58"/>
  <c r="W13" i="58"/>
  <c r="Y12" i="58"/>
  <c r="Y13" i="58" s="1"/>
  <c r="W12" i="57"/>
  <c r="Q13" i="57"/>
  <c r="S12" i="57"/>
  <c r="V12" i="57"/>
  <c r="Z12" i="58"/>
  <c r="Z12" i="59"/>
  <c r="Q15" i="58"/>
  <c r="Q16" i="58" s="1"/>
  <c r="AC15" i="59"/>
  <c r="U15" i="59"/>
  <c r="AC16" i="59"/>
  <c r="AC17" i="59" s="1"/>
  <c r="Q14" i="57"/>
  <c r="S13" i="57"/>
  <c r="U12" i="58" l="1"/>
  <c r="U13" i="58" s="1"/>
  <c r="X11" i="58"/>
  <c r="Z11" i="59"/>
  <c r="N25" i="58"/>
  <c r="L27" i="58"/>
  <c r="S10" i="59"/>
  <c r="R11" i="59"/>
  <c r="R12" i="59" s="1"/>
  <c r="R13" i="59" s="1"/>
  <c r="R14" i="59" s="1"/>
  <c r="R15" i="59" s="1"/>
  <c r="R16" i="59" s="1"/>
  <c r="R17" i="59" s="1"/>
  <c r="R18" i="59" s="1"/>
  <c r="R19" i="59" s="1"/>
  <c r="R20" i="59" s="1"/>
  <c r="R21" i="59" s="1"/>
  <c r="L31" i="59"/>
  <c r="K32" i="59"/>
  <c r="M32" i="59"/>
  <c r="P39" i="59"/>
  <c r="M34" i="59"/>
  <c r="K35" i="59"/>
  <c r="N36" i="59"/>
  <c r="K27" i="58"/>
  <c r="K31" i="59"/>
  <c r="N25" i="57"/>
  <c r="N27" i="57"/>
  <c r="N28" i="57"/>
  <c r="L32" i="57"/>
  <c r="L35" i="57"/>
  <c r="S10" i="58"/>
  <c r="R11" i="58"/>
  <c r="M22" i="58"/>
  <c r="N30" i="58"/>
  <c r="L30" i="58"/>
  <c r="K30" i="58"/>
  <c r="N36" i="58"/>
  <c r="P34" i="58"/>
  <c r="K26" i="59"/>
  <c r="K28" i="59"/>
  <c r="N30" i="59"/>
  <c r="K34" i="59"/>
  <c r="AB11" i="59"/>
  <c r="AA12" i="59"/>
  <c r="AD11" i="59"/>
  <c r="Q17" i="58"/>
  <c r="AB12" i="57"/>
  <c r="AA13" i="57"/>
  <c r="Q15" i="57"/>
  <c r="S14" i="57"/>
  <c r="AC18" i="59"/>
  <c r="Z13" i="58"/>
  <c r="Y14" i="58"/>
  <c r="Z12" i="57"/>
  <c r="Y13" i="57"/>
  <c r="V13" i="58"/>
  <c r="U14" i="58"/>
  <c r="W13" i="57"/>
  <c r="X12" i="57"/>
  <c r="X13" i="58"/>
  <c r="W14" i="58"/>
  <c r="AC13" i="58"/>
  <c r="X12" i="58"/>
  <c r="V12" i="58"/>
  <c r="U14" i="57"/>
  <c r="V13" i="57"/>
  <c r="S11" i="59"/>
  <c r="Q12" i="59"/>
  <c r="Y14" i="59"/>
  <c r="K27" i="59"/>
  <c r="M27" i="59"/>
  <c r="L27" i="59"/>
  <c r="U16" i="59"/>
  <c r="X12" i="59"/>
  <c r="W13" i="59"/>
  <c r="K31" i="57"/>
  <c r="L31" i="57"/>
  <c r="M31" i="57"/>
  <c r="K25" i="58"/>
  <c r="L25" i="58"/>
  <c r="AD10" i="57"/>
  <c r="AC11" i="57"/>
  <c r="M32" i="58"/>
  <c r="L32" i="58"/>
  <c r="K34" i="58"/>
  <c r="L34" i="58"/>
  <c r="M35" i="58"/>
  <c r="L35" i="58"/>
  <c r="K26" i="57"/>
  <c r="M26" i="57"/>
  <c r="L34" i="57"/>
  <c r="M34" i="57"/>
  <c r="L26" i="57"/>
  <c r="M35" i="57"/>
  <c r="K35" i="57"/>
  <c r="AA11" i="58"/>
  <c r="AB10" i="58"/>
  <c r="M30" i="58"/>
  <c r="N26" i="59"/>
  <c r="M22" i="57"/>
  <c r="M28" i="57"/>
  <c r="K28" i="57"/>
  <c r="M32" i="57"/>
  <c r="N36" i="57"/>
  <c r="P34" i="57"/>
  <c r="N26" i="58"/>
  <c r="K36" i="58"/>
  <c r="M22" i="59"/>
  <c r="L32" i="59"/>
  <c r="N34" i="59"/>
  <c r="P34" i="59"/>
  <c r="R12" i="58" l="1"/>
  <c r="S11" i="58"/>
  <c r="AC12" i="57"/>
  <c r="AD11" i="57"/>
  <c r="W14" i="57"/>
  <c r="X13" i="57"/>
  <c r="AA12" i="58"/>
  <c r="AB11" i="58"/>
  <c r="AD11" i="58"/>
  <c r="Y15" i="59"/>
  <c r="W14" i="59"/>
  <c r="X13" i="59"/>
  <c r="Z13" i="59"/>
  <c r="U17" i="59"/>
  <c r="V12" i="59"/>
  <c r="S12" i="59"/>
  <c r="Q13" i="59"/>
  <c r="V14" i="57"/>
  <c r="U15" i="57"/>
  <c r="X14" i="58"/>
  <c r="W15" i="58"/>
  <c r="V14" i="58"/>
  <c r="U15" i="58"/>
  <c r="Y14" i="57"/>
  <c r="Z13" i="57"/>
  <c r="AC19" i="59"/>
  <c r="AB13" i="57"/>
  <c r="AA14" i="57"/>
  <c r="AC14" i="58"/>
  <c r="Q16" i="57"/>
  <c r="S15" i="57"/>
  <c r="Y15" i="58"/>
  <c r="Z14" i="58"/>
  <c r="Q18" i="58"/>
  <c r="AB12" i="59"/>
  <c r="AA13" i="59"/>
  <c r="AD12" i="59"/>
  <c r="R13" i="58" l="1"/>
  <c r="S12" i="58"/>
  <c r="V15" i="58"/>
  <c r="U16" i="58"/>
  <c r="W15" i="59"/>
  <c r="X14" i="59"/>
  <c r="AB12" i="58"/>
  <c r="AA13" i="58"/>
  <c r="AD12" i="58"/>
  <c r="X14" i="57"/>
  <c r="W15" i="57"/>
  <c r="AD13" i="59"/>
  <c r="AB13" i="59"/>
  <c r="AA14" i="59"/>
  <c r="V13" i="59"/>
  <c r="S13" i="59"/>
  <c r="Q14" i="59"/>
  <c r="Y16" i="58"/>
  <c r="Z15" i="58"/>
  <c r="Q17" i="57"/>
  <c r="S16" i="57"/>
  <c r="AC15" i="58"/>
  <c r="AC20" i="59"/>
  <c r="X15" i="58"/>
  <c r="W16" i="58"/>
  <c r="Z14" i="59"/>
  <c r="Q19" i="58"/>
  <c r="Y15" i="57"/>
  <c r="Z14" i="57"/>
  <c r="AA15" i="57"/>
  <c r="AB14" i="57"/>
  <c r="V15" i="57"/>
  <c r="U16" i="57"/>
  <c r="U18" i="59"/>
  <c r="Z15" i="59"/>
  <c r="Y16" i="59"/>
  <c r="AC13" i="57"/>
  <c r="AD12" i="57"/>
  <c r="S13" i="58" l="1"/>
  <c r="R14" i="58"/>
  <c r="U17" i="57"/>
  <c r="V16" i="57"/>
  <c r="Z15" i="57"/>
  <c r="Y16" i="57"/>
  <c r="Q20" i="58"/>
  <c r="X16" i="58"/>
  <c r="W17" i="58"/>
  <c r="AB14" i="59"/>
  <c r="AA15" i="59"/>
  <c r="AD14" i="59"/>
  <c r="AB13" i="58"/>
  <c r="AA14" i="58"/>
  <c r="AD13" i="58"/>
  <c r="X15" i="59"/>
  <c r="W16" i="59"/>
  <c r="U17" i="58"/>
  <c r="V16" i="58"/>
  <c r="AC16" i="58"/>
  <c r="AC14" i="57"/>
  <c r="AD13" i="57"/>
  <c r="Y17" i="59"/>
  <c r="Z16" i="59"/>
  <c r="U19" i="59"/>
  <c r="S17" i="57"/>
  <c r="Q18" i="57"/>
  <c r="X15" i="57"/>
  <c r="W16" i="57"/>
  <c r="AB15" i="57"/>
  <c r="AA16" i="57"/>
  <c r="AC21" i="59"/>
  <c r="Z16" i="58"/>
  <c r="Y17" i="58"/>
  <c r="S14" i="59"/>
  <c r="Q15" i="59"/>
  <c r="V14" i="59"/>
  <c r="S14" i="58" l="1"/>
  <c r="R15" i="58"/>
  <c r="S15" i="59"/>
  <c r="Q16" i="59"/>
  <c r="V15" i="59"/>
  <c r="X16" i="57"/>
  <c r="W17" i="57"/>
  <c r="S18" i="57"/>
  <c r="Q19" i="57"/>
  <c r="U20" i="59"/>
  <c r="AC15" i="57"/>
  <c r="AD14" i="57"/>
  <c r="X17" i="58"/>
  <c r="W18" i="58"/>
  <c r="U18" i="57"/>
  <c r="V17" i="57"/>
  <c r="V17" i="58"/>
  <c r="U18" i="58"/>
  <c r="Y17" i="57"/>
  <c r="Z16" i="57"/>
  <c r="Y18" i="58"/>
  <c r="Z17" i="58"/>
  <c r="AB16" i="57"/>
  <c r="AA17" i="57"/>
  <c r="Y18" i="59"/>
  <c r="AC17" i="58"/>
  <c r="AB14" i="58"/>
  <c r="AA15" i="58"/>
  <c r="AD14" i="58"/>
  <c r="W17" i="59"/>
  <c r="Z17" i="59" s="1"/>
  <c r="X16" i="59"/>
  <c r="AA16" i="59"/>
  <c r="AB15" i="59"/>
  <c r="AD15" i="59"/>
  <c r="Q21" i="58"/>
  <c r="S15" i="58" l="1"/>
  <c r="R16" i="58"/>
  <c r="AC18" i="58"/>
  <c r="AA18" i="57"/>
  <c r="AB17" i="57"/>
  <c r="Z18" i="58"/>
  <c r="Y19" i="58"/>
  <c r="U19" i="58"/>
  <c r="V18" i="58"/>
  <c r="Y18" i="57"/>
  <c r="Z17" i="57"/>
  <c r="X17" i="59"/>
  <c r="W18" i="59"/>
  <c r="W19" i="58"/>
  <c r="X18" i="58"/>
  <c r="U21" i="59"/>
  <c r="S19" i="57"/>
  <c r="Q20" i="57"/>
  <c r="AB16" i="59"/>
  <c r="AA17" i="59"/>
  <c r="AD16" i="59"/>
  <c r="Y19" i="59"/>
  <c r="Z18" i="59"/>
  <c r="U19" i="57"/>
  <c r="V18" i="57"/>
  <c r="Q17" i="59"/>
  <c r="S16" i="59"/>
  <c r="V16" i="59"/>
  <c r="AA16" i="58"/>
  <c r="AB15" i="58"/>
  <c r="AD15" i="58"/>
  <c r="AD15" i="57"/>
  <c r="AC16" i="57"/>
  <c r="X17" i="57"/>
  <c r="W18" i="57"/>
  <c r="R17" i="58" l="1"/>
  <c r="S16" i="58"/>
  <c r="S17" i="59"/>
  <c r="Q18" i="59"/>
  <c r="V17" i="59"/>
  <c r="W20" i="58"/>
  <c r="X19" i="58"/>
  <c r="W19" i="59"/>
  <c r="X18" i="59"/>
  <c r="U20" i="58"/>
  <c r="V19" i="58"/>
  <c r="Y20" i="58"/>
  <c r="Z19" i="58"/>
  <c r="X18" i="57"/>
  <c r="W19" i="57"/>
  <c r="Y20" i="59"/>
  <c r="Z19" i="59"/>
  <c r="AC19" i="58"/>
  <c r="AB16" i="58"/>
  <c r="AA17" i="58"/>
  <c r="AD16" i="58"/>
  <c r="AA18" i="59"/>
  <c r="AB17" i="59"/>
  <c r="AD17" i="59"/>
  <c r="S20" i="57"/>
  <c r="Q21" i="57"/>
  <c r="S21" i="57" s="1"/>
  <c r="Z18" i="57"/>
  <c r="Y19" i="57"/>
  <c r="AC17" i="57"/>
  <c r="AD16" i="57"/>
  <c r="V19" i="57"/>
  <c r="U20" i="57"/>
  <c r="AA19" i="57"/>
  <c r="AB18" i="57"/>
  <c r="S17" i="58" l="1"/>
  <c r="R18" i="58"/>
  <c r="U21" i="57"/>
  <c r="V21" i="57" s="1"/>
  <c r="V20" i="57"/>
  <c r="AD17" i="57"/>
  <c r="AC18" i="57"/>
  <c r="AB18" i="59"/>
  <c r="AA19" i="59"/>
  <c r="AD18" i="59"/>
  <c r="Z20" i="58"/>
  <c r="Y21" i="58"/>
  <c r="Y20" i="57"/>
  <c r="Z19" i="57"/>
  <c r="AB17" i="58"/>
  <c r="AA18" i="58"/>
  <c r="AD17" i="58"/>
  <c r="AB19" i="57"/>
  <c r="AA20" i="57"/>
  <c r="AC20" i="58"/>
  <c r="W20" i="57"/>
  <c r="X19" i="57"/>
  <c r="V20" i="58"/>
  <c r="U21" i="58"/>
  <c r="V21" i="58" s="1"/>
  <c r="W21" i="58"/>
  <c r="X21" i="58" s="1"/>
  <c r="X20" i="58"/>
  <c r="Y21" i="59"/>
  <c r="X19" i="59"/>
  <c r="W20" i="59"/>
  <c r="Q19" i="59"/>
  <c r="S18" i="59"/>
  <c r="V18" i="59"/>
  <c r="R19" i="58" l="1"/>
  <c r="S18" i="58"/>
  <c r="S19" i="59"/>
  <c r="Q20" i="59"/>
  <c r="V19" i="59"/>
  <c r="W21" i="59"/>
  <c r="X21" i="59" s="1"/>
  <c r="X20" i="59"/>
  <c r="Z20" i="59"/>
  <c r="AB18" i="58"/>
  <c r="AA19" i="58"/>
  <c r="AD18" i="58"/>
  <c r="AC19" i="57"/>
  <c r="AD18" i="57"/>
  <c r="Z21" i="59"/>
  <c r="X20" i="57"/>
  <c r="W21" i="57"/>
  <c r="X21" i="57" s="1"/>
  <c r="AB20" i="57"/>
  <c r="AA21" i="57"/>
  <c r="Y21" i="57"/>
  <c r="Z21" i="57" s="1"/>
  <c r="Z20" i="57"/>
  <c r="AA20" i="59"/>
  <c r="AB19" i="59"/>
  <c r="AD19" i="59"/>
  <c r="AC21" i="58"/>
  <c r="Z21" i="58"/>
  <c r="S19" i="58" l="1"/>
  <c r="R20" i="58"/>
  <c r="AA20" i="58"/>
  <c r="AB19" i="58"/>
  <c r="AD19" i="58"/>
  <c r="AB21" i="57"/>
  <c r="Q21" i="59"/>
  <c r="S20" i="59"/>
  <c r="V20" i="59"/>
  <c r="AD19" i="57"/>
  <c r="AC20" i="57"/>
  <c r="AA21" i="59"/>
  <c r="AB20" i="59"/>
  <c r="AD20" i="59"/>
  <c r="S20" i="58" l="1"/>
  <c r="R21" i="58"/>
  <c r="S21" i="58" s="1"/>
  <c r="S21" i="59"/>
  <c r="V21" i="59"/>
  <c r="AB20" i="58"/>
  <c r="AA21" i="58"/>
  <c r="AD20" i="58"/>
  <c r="AB21" i="59"/>
  <c r="AD21" i="59"/>
  <c r="AD20" i="57"/>
  <c r="AC21" i="57"/>
  <c r="AD21" i="57" s="1"/>
  <c r="AB21" i="58" l="1"/>
  <c r="AD21" i="58"/>
</calcChain>
</file>

<file path=xl/sharedStrings.xml><?xml version="1.0" encoding="utf-8"?>
<sst xmlns="http://schemas.openxmlformats.org/spreadsheetml/2006/main" count="1373" uniqueCount="403">
  <si>
    <t>TOTAL (IMD, veh/dia)</t>
  </si>
  <si>
    <t>variació 2007-2008</t>
  </si>
  <si>
    <t>variació 2008-2009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</si>
  <si>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</si>
  <si>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</si>
  <si>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</si>
  <si>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</si>
  <si>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</si>
  <si>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</si>
  <si>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</si>
  <si>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</si>
  <si>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</si>
  <si>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</si>
  <si>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</si>
  <si>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</si>
  <si>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Passatgers</t>
  </si>
  <si>
    <t>Ocupats</t>
  </si>
  <si>
    <t>Aturats</t>
  </si>
  <si>
    <t>set-oct</t>
  </si>
  <si>
    <t>set-nov</t>
  </si>
  <si>
    <t>SGIT (ATM)</t>
  </si>
  <si>
    <t>Transport Públic (Mviatges)</t>
  </si>
  <si>
    <t>gen-oct</t>
  </si>
  <si>
    <t>Actius (milers)</t>
  </si>
  <si>
    <t>Ocupats (milers)</t>
  </si>
  <si>
    <t>Aturats (milers)</t>
  </si>
  <si>
    <t>PIB</t>
  </si>
  <si>
    <t>IPC</t>
  </si>
  <si>
    <t>Pernoctacions en hotels</t>
  </si>
  <si>
    <t>Metro</t>
  </si>
  <si>
    <t>Bus TMB</t>
  </si>
  <si>
    <t xml:space="preserve">   Total TMB</t>
  </si>
  <si>
    <t>FGC</t>
  </si>
  <si>
    <t>Tramvia</t>
  </si>
  <si>
    <t>en xifres absolutes</t>
  </si>
  <si>
    <t>en %</t>
  </si>
  <si>
    <t>-</t>
  </si>
  <si>
    <t>Preu del petroli ($/barril BRENT)</t>
  </si>
  <si>
    <t>Àmbit</t>
  </si>
  <si>
    <t>Catalunya</t>
  </si>
  <si>
    <t>Món</t>
  </si>
  <si>
    <t>Aeroport</t>
  </si>
  <si>
    <t>Port</t>
  </si>
  <si>
    <t>RMB</t>
  </si>
  <si>
    <t>Població a 1 de gener (milers)</t>
  </si>
  <si>
    <t>Trànsit en autopistes de peatge (vehicles lleugers)</t>
  </si>
  <si>
    <t>Font</t>
  </si>
  <si>
    <t>INE</t>
  </si>
  <si>
    <t>CORES (Ministerio de Industria, Turismo y Comercio)</t>
  </si>
  <si>
    <t>AENA</t>
  </si>
  <si>
    <t>APB</t>
  </si>
  <si>
    <t>Anual</t>
  </si>
  <si>
    <t>Hipotecas</t>
  </si>
  <si>
    <t xml:space="preserve">  Resultados provinciales mensuales. Base nueva</t>
  </si>
  <si>
    <t>Hipotecas por meses, provincias, naturaleza de la finca y número e importe.</t>
  </si>
  <si>
    <t>Unidades:Nº/Importe (miles de euros)</t>
  </si>
  <si>
    <t>Total finques</t>
  </si>
  <si>
    <t>Hipoteques constituïdes (milers d'Euros)</t>
  </si>
  <si>
    <t>Demografia i mercat laboral</t>
  </si>
  <si>
    <t>FMI, elaboració indexmundi</t>
  </si>
  <si>
    <t>Index de preus al consum</t>
  </si>
  <si>
    <t>Estat</t>
  </si>
  <si>
    <t>Taxa d'atur (aturats/actius)</t>
  </si>
  <si>
    <t>Preu del petroli</t>
  </si>
  <si>
    <t>Motos i ciclomotors</t>
  </si>
  <si>
    <t>CORES</t>
  </si>
  <si>
    <t>Mobilitat de viatgers</t>
  </si>
  <si>
    <t>Mobilitat de mercaderies</t>
  </si>
  <si>
    <t>Període</t>
  </si>
  <si>
    <t>gener-març</t>
  </si>
  <si>
    <t>gener-febrer</t>
  </si>
  <si>
    <t>IPC Carburants i Combustibles</t>
  </si>
  <si>
    <t>Aeroport de Barcelona (pax)</t>
  </si>
  <si>
    <t>Port de Barcelona (pax)</t>
  </si>
  <si>
    <t>Port de Barcelona (tones)</t>
  </si>
  <si>
    <t>Aeroport de Barcelona (tones)</t>
  </si>
  <si>
    <t>milions de viatges</t>
  </si>
  <si>
    <t>TOTAL (milions de viatges)</t>
  </si>
  <si>
    <t>SINTESI DELS PRINCIPALS INDICADORS</t>
  </si>
  <si>
    <t>Idescat</t>
  </si>
  <si>
    <t>Consum carburants d'automoció (ktep)</t>
  </si>
  <si>
    <t>Vehicles totals</t>
  </si>
  <si>
    <t>Producte interior brut</t>
  </si>
  <si>
    <t>Població a 1 de gener</t>
  </si>
  <si>
    <t>INE (EPA)</t>
  </si>
  <si>
    <t>Indicadors generals de consum</t>
  </si>
  <si>
    <t>Barcelona</t>
  </si>
  <si>
    <t>1T</t>
  </si>
  <si>
    <t>2T</t>
  </si>
  <si>
    <t>3T</t>
  </si>
  <si>
    <t>4T</t>
  </si>
  <si>
    <t>1QD</t>
  </si>
  <si>
    <t>2QD</t>
  </si>
  <si>
    <t>3QD</t>
  </si>
  <si>
    <t>AP-7 Martorell</t>
  </si>
  <si>
    <t>C-32 Garraf</t>
  </si>
  <si>
    <t>C-32 Vilassar</t>
  </si>
  <si>
    <t>C-33 Mollet</t>
  </si>
  <si>
    <t>E-09/C-16 Túnels de Vallvidrera</t>
  </si>
  <si>
    <t>Matriculacions de vehicles</t>
  </si>
  <si>
    <t>Turismes</t>
  </si>
  <si>
    <t>http://www.ine.es/jaxi/menu.do?type=pcaxis&amp;path=%2Ft30%2Fp149&amp;file=inebase&amp;L=</t>
  </si>
  <si>
    <t>INDICADOR</t>
  </si>
  <si>
    <t>DESCRIPCIÓ</t>
  </si>
  <si>
    <t>UNITATS</t>
  </si>
  <si>
    <t>FONT</t>
  </si>
  <si>
    <t>PERIODICITAT</t>
  </si>
  <si>
    <t>PROCEDIMENT OBTENCIÓ</t>
  </si>
  <si>
    <t>ÀMBIT</t>
  </si>
  <si>
    <t>Trimestral</t>
  </si>
  <si>
    <t>Habitants</t>
  </si>
  <si>
    <t>Xifres oficials de població, aprovades mitjançant Real Decret, de tots els municipis espanyols a 1 de gener de cada any</t>
  </si>
  <si>
    <t>Milers de persones</t>
  </si>
  <si>
    <t>Actius</t>
  </si>
  <si>
    <t>Subconjunt de persones amb la capacitat i el desig de treballar</t>
  </si>
  <si>
    <t>Persona activa que no troba feina</t>
  </si>
  <si>
    <t xml:space="preserve">Persones de més de 16 anys que han treballat en una ocupació de forma remunerada </t>
  </si>
  <si>
    <t>Mensual</t>
  </si>
  <si>
    <t>Preu del barril de petroli cru Brent</t>
  </si>
  <si>
    <t>c€/litre</t>
  </si>
  <si>
    <t>Preu de la gasolina 95 I.O</t>
  </si>
  <si>
    <t>Preu del gasoil d'automoció</t>
  </si>
  <si>
    <t>ktep</t>
  </si>
  <si>
    <t>Consum carburants d'automoció</t>
  </si>
  <si>
    <t>milers €</t>
  </si>
  <si>
    <t>Hipoteques constituïdes</t>
  </si>
  <si>
    <t>Trànsit en autopistes de peatge</t>
  </si>
  <si>
    <t>veh/dia</t>
  </si>
  <si>
    <t>Nombre vehicles</t>
  </si>
  <si>
    <t>Intensitat mitjana de vehicles totals en el període considerat</t>
  </si>
  <si>
    <t>Intensitat mitjana de vehicles en el periode conisderat diferenciant els vehicles lleugers i els pesants</t>
  </si>
  <si>
    <t xml:space="preserve">Índex que recull i compara els preus d'un conjunt de béns i serveis o productes </t>
  </si>
  <si>
    <t>Nombre de nits que cada viatger passa en un allotjament</t>
  </si>
  <si>
    <t>Nombre d'hipoteques sobre finques rústiques i vivendes</t>
  </si>
  <si>
    <t>Tones</t>
  </si>
  <si>
    <t>Nombre de passatgers al port de Barcelona</t>
  </si>
  <si>
    <t>Estat i Catalunya</t>
  </si>
  <si>
    <t>PIB a Catalunya</t>
  </si>
  <si>
    <t>PIB a l'Estat</t>
  </si>
  <si>
    <t>Preu de la gasolina 95 I.O. (€/litre)</t>
  </si>
  <si>
    <t>Preu del gasoil d'automoció (€/litre)</t>
  </si>
  <si>
    <r>
      <t>Habitatges en construcció (visats d'obra)</t>
    </r>
    <r>
      <rPr>
        <vertAlign val="superscript"/>
        <sz val="10"/>
        <rFont val="Univers"/>
      </rPr>
      <t xml:space="preserve"> </t>
    </r>
    <r>
      <rPr>
        <i/>
        <vertAlign val="superscript"/>
        <sz val="10"/>
        <rFont val="Univers"/>
      </rPr>
      <t xml:space="preserve">(*) </t>
    </r>
  </si>
  <si>
    <t>(*) Nombre de nous habitatges que està previst construir o rehabilitar, en base als visats de direcció d'obra.</t>
  </si>
  <si>
    <t>Altres indicadors</t>
  </si>
  <si>
    <t>Trànsit de vehicles pesants en autopistes de peatge</t>
  </si>
  <si>
    <t>Pernoctacions en hotels (milers)</t>
  </si>
  <si>
    <t>Hipoteques constituïdes (milions d'Euros)</t>
  </si>
  <si>
    <t>Economia, demografia i mercat de treball</t>
  </si>
  <si>
    <t>IPC general Estat</t>
  </si>
  <si>
    <t>IPC general Catalunya</t>
  </si>
  <si>
    <t>Construcció d'habitatges</t>
  </si>
  <si>
    <t>Visats de direcció d'obra</t>
  </si>
  <si>
    <t>unitats</t>
  </si>
  <si>
    <t>Variació</t>
  </si>
  <si>
    <t>gen-març</t>
  </si>
  <si>
    <t>gen-abril</t>
  </si>
  <si>
    <t>gen-feb</t>
  </si>
  <si>
    <t>Economia</t>
  </si>
  <si>
    <t>Estadisticas financieras y monetarias</t>
  </si>
  <si>
    <t>Variació interanual</t>
  </si>
  <si>
    <t>variació 2009-2010</t>
  </si>
  <si>
    <t>Altres vehicles</t>
  </si>
  <si>
    <t>Dirección General de Tráfico</t>
  </si>
  <si>
    <t>Camions i furgonetes</t>
  </si>
  <si>
    <t>Autobusos</t>
  </si>
  <si>
    <t>Nombre de vehicles matriculats per tipologia de vehicles</t>
  </si>
  <si>
    <t>IPC transports Catalunya</t>
  </si>
  <si>
    <t>IPC carburants i combustibles Catalunya</t>
  </si>
  <si>
    <t>maig-juny</t>
  </si>
  <si>
    <t>variació 2010-2011</t>
  </si>
  <si>
    <t>gener-juny</t>
  </si>
  <si>
    <t>ICAEN</t>
  </si>
  <si>
    <t>Preu de carburants d'automoció</t>
  </si>
  <si>
    <t>Consum i emissions de carburants d'automoció</t>
  </si>
  <si>
    <t>Tn</t>
  </si>
  <si>
    <t>Mensualment, la SGREGIV envia les dades per correu electònic</t>
  </si>
  <si>
    <t>Consum gasoil (ktep)</t>
  </si>
  <si>
    <t>Consum gasolina (ktep)</t>
  </si>
  <si>
    <r>
      <t xml:space="preserve">(*) </t>
    </r>
    <r>
      <rPr>
        <i/>
        <sz val="7"/>
        <rFont val="Arial"/>
        <family val="2"/>
      </rPr>
      <t>Gasolina i gasoil</t>
    </r>
  </si>
  <si>
    <r>
      <t>Emissions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del transport </t>
    </r>
    <r>
      <rPr>
        <vertAlign val="superscript"/>
        <sz val="10"/>
        <rFont val="Arial"/>
        <family val="2"/>
      </rPr>
      <t xml:space="preserve">(*) </t>
    </r>
    <r>
      <rPr>
        <sz val="10"/>
        <rFont val="Arial"/>
        <family val="2"/>
      </rPr>
      <t>(Tn)</t>
    </r>
  </si>
  <si>
    <t>Consum de gasolina i gasoil (ktep)</t>
  </si>
  <si>
    <r>
      <t>Emissions CO</t>
    </r>
    <r>
      <rPr>
        <vertAlign val="subscript"/>
        <sz val="8"/>
        <rFont val="Arial"/>
        <family val="2"/>
      </rPr>
      <t>2</t>
    </r>
  </si>
  <si>
    <r>
      <t>Emissions de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degudes al transport</t>
    </r>
  </si>
  <si>
    <t>Viatges en transport públic</t>
  </si>
  <si>
    <t>Mercaderies aeroport</t>
  </si>
  <si>
    <t>ICAEN, a través de contacte previ quadrimestral</t>
  </si>
  <si>
    <t>L'ICAEN ha facilitat factors de conversió</t>
  </si>
  <si>
    <t>TOTAL (IMD VP, veh/dia)</t>
  </si>
  <si>
    <t>gener-novembre</t>
  </si>
  <si>
    <t>Consum carburants d'automoció Estat</t>
  </si>
  <si>
    <t>Consum carburants d'automoció Província Barcelona (gasolina i gasoil)</t>
  </si>
  <si>
    <t>Consulta directa web</t>
  </si>
  <si>
    <t>Idescat, INE i Dep. D'Ec. i Coneixement / INE</t>
  </si>
  <si>
    <t>Pernoct.</t>
  </si>
  <si>
    <t>Variació interanual del Producte interior brut</t>
  </si>
  <si>
    <t>Quocient entre el nombre de treballadros aturats i la població activa</t>
  </si>
  <si>
    <t>Preu del petroli (€/barril BRENT)</t>
  </si>
  <si>
    <t>1gen12 - 1gen11</t>
  </si>
  <si>
    <t>Preu petroli (€/barril Brent)</t>
  </si>
  <si>
    <t>Preu del petroli ($ i €  per barril BRENT)</t>
  </si>
  <si>
    <t>$ i € / barril BRENT</t>
  </si>
  <si>
    <t>Indexmundi a partir de Fons Monetari Internacional</t>
  </si>
  <si>
    <t>Indicadors de preus, consums i emissions relacionats amb la mobilitat</t>
  </si>
  <si>
    <t>Preu gasoil d'automoció (€/l)</t>
  </si>
  <si>
    <t>Població a 1 de gener RMB (miilers)</t>
  </si>
  <si>
    <t>Barcelonès</t>
  </si>
  <si>
    <t>Maresme</t>
  </si>
  <si>
    <t>Vallès Oriental</t>
  </si>
  <si>
    <t>Baix Llobregat</t>
  </si>
  <si>
    <t>Garraf</t>
  </si>
  <si>
    <t>Grup Abertis i Túnels de Barcelona i Cadí</t>
  </si>
  <si>
    <t>variació 2014-2013</t>
  </si>
  <si>
    <t>Autobusos AMB</t>
  </si>
  <si>
    <t xml:space="preserve">FGC </t>
  </si>
  <si>
    <t xml:space="preserve">Renfe Rodalies </t>
  </si>
  <si>
    <t xml:space="preserve">Autobusos DGTM </t>
  </si>
  <si>
    <t xml:space="preserve">Autobusos urbans </t>
  </si>
  <si>
    <t>Renfe</t>
  </si>
  <si>
    <t>Passatgers ferrocarril LD</t>
  </si>
  <si>
    <t>PROVINCIA DE GIRONA</t>
  </si>
  <si>
    <t>PROVINCIA DE LLEIDA</t>
  </si>
  <si>
    <t>PROVINCIA DE TARRAGONA</t>
  </si>
  <si>
    <t>Aeroport de Girona (pax)</t>
  </si>
  <si>
    <t>Aeroport de Reus (pax)</t>
  </si>
  <si>
    <t>Port de Tarragona (tones)</t>
  </si>
  <si>
    <t>Trànsit de llarga distància (Aeroports de Barcelona, Girona i Reus, Estació de Sants i Port de Barcelona)</t>
  </si>
  <si>
    <t>Tarragona</t>
  </si>
  <si>
    <t>AP-7 la Roca</t>
  </si>
  <si>
    <t>AP-7 la Jonquera</t>
  </si>
  <si>
    <t>C-32 Cubelles</t>
  </si>
  <si>
    <t>E-09/C-16 Sant Vicenç de Castellet</t>
  </si>
  <si>
    <t>E-09/C-16 Túnel del Cadí</t>
  </si>
  <si>
    <t>AP-2 L'Albí</t>
  </si>
  <si>
    <t>AP-7 L'Ametlla de Mar</t>
  </si>
  <si>
    <t>C-14 Reus Nord-La Selva del Camp</t>
  </si>
  <si>
    <t>C-16 Puig Reig-Gironella</t>
  </si>
  <si>
    <t>C-17 Tona-Taradell</t>
  </si>
  <si>
    <t>C-25 Sant Ramon-Calaf</t>
  </si>
  <si>
    <t>C-25 Avinyó-Santa Maria d'Oló</t>
  </si>
  <si>
    <t>C-35 Can Carbonell-Llagostera Sud</t>
  </si>
  <si>
    <t>C-25 St Hilari Sacalm-Sta Coloma F.</t>
  </si>
  <si>
    <t>Lleida</t>
  </si>
  <si>
    <t>Girona</t>
  </si>
  <si>
    <t>Subdirecció General de Relacions amb les Empreses Gestores d'Infraestructures Viàries (TES)</t>
  </si>
  <si>
    <t>AVANT</t>
  </si>
  <si>
    <t>Autopistes de peatge (VL/dia)</t>
  </si>
  <si>
    <t>Autopistes de peatge (VP/dia)</t>
  </si>
  <si>
    <t>Direcció General d'Infraestructures de transport terrestre (TES)</t>
  </si>
  <si>
    <t>Trànsit de vehicles pesants en vies lliures de peatge. Concessions peatge ombra de la Generalitat</t>
  </si>
  <si>
    <t>C-32 Viladecans (VP/dia)</t>
  </si>
  <si>
    <t>C-35 Llinars del Vallès (VP/dia)</t>
  </si>
  <si>
    <t>C-12 Tortosa (VP/dia)</t>
  </si>
  <si>
    <t>C31-B Vilaseca (VP/dia)</t>
  </si>
  <si>
    <t>C-66 Palol de Revardit (VP/dia)</t>
  </si>
  <si>
    <t>C-260 Empúriabrava (VP/dia)</t>
  </si>
  <si>
    <t>C-13 Alcoletge (VP/dia)</t>
  </si>
  <si>
    <t>C-14 Ponts (VP/dia)</t>
  </si>
  <si>
    <t>C-32 Viladecans (VL/dia)</t>
  </si>
  <si>
    <t>C-35 Llinars del Vallès (VL/dia)</t>
  </si>
  <si>
    <t>C-12 Tortosa (VL/dia)</t>
  </si>
  <si>
    <t>C31-B Vilaseca (VL/dia)</t>
  </si>
  <si>
    <t>C-66 Palol de Revardit (VL/dia)</t>
  </si>
  <si>
    <t>C-260 Empúriabrava (VL/dia)</t>
  </si>
  <si>
    <t>C-13 Alcoletge (VL/dia)</t>
  </si>
  <si>
    <t>C-14 Ponts (VL/dia)</t>
  </si>
  <si>
    <t>Vies de la Generalitat lliures de peatge (VP/dia)</t>
  </si>
  <si>
    <t>Aeroports</t>
  </si>
  <si>
    <t>Ports</t>
  </si>
  <si>
    <t>Trànsit en vies lliures de peatge</t>
  </si>
  <si>
    <t>Servei de Dades viàries (DGITT, Generalitat)</t>
  </si>
  <si>
    <t>S'efectua contacte previ cada quadrimestre amb el SEDV</t>
  </si>
  <si>
    <t>Passatgers aeroports</t>
  </si>
  <si>
    <t>Nombre de passatgers aeroports Barcelona, Girona i Reus</t>
  </si>
  <si>
    <t>Passatgers port BCN</t>
  </si>
  <si>
    <t>Tones de mercaderia Ports de Barcelona i Tarragona</t>
  </si>
  <si>
    <t>Tones de mercaderia aeroport de Barcelona</t>
  </si>
  <si>
    <t>Viatges en els diferents modes de transport públic</t>
  </si>
  <si>
    <t>DGTIM</t>
  </si>
  <si>
    <t>APB / APT</t>
  </si>
  <si>
    <t>Trànsit en vies lliures de peatge. Concessions peatge ombra de la Generalitat (vehicles lleugers)</t>
  </si>
  <si>
    <t>C-15 Pla de Penedès-St Pere Riudebitlles</t>
  </si>
  <si>
    <t>Alt Empordà</t>
  </si>
  <si>
    <t>Bages</t>
  </si>
  <si>
    <t>Baix Ebre</t>
  </si>
  <si>
    <t>Les Garrigues</t>
  </si>
  <si>
    <t>Cerdanya</t>
  </si>
  <si>
    <t>Baix Camp</t>
  </si>
  <si>
    <t>Alt Penedès</t>
  </si>
  <si>
    <t>Berguedà</t>
  </si>
  <si>
    <t>Osona</t>
  </si>
  <si>
    <t>Segarra/Anoia</t>
  </si>
  <si>
    <t>La Selva</t>
  </si>
  <si>
    <t>Gironès</t>
  </si>
  <si>
    <t>Tarragonès</t>
  </si>
  <si>
    <t>Pla de l'Estany</t>
  </si>
  <si>
    <t>El Segrià</t>
  </si>
  <si>
    <t>La Noguera</t>
  </si>
  <si>
    <t>Aeroport de Lleida-Alguaire (pax)</t>
  </si>
  <si>
    <t>Total sistema aeroportuari (tones)</t>
  </si>
  <si>
    <t>Aeroport de Girona (tones)</t>
  </si>
  <si>
    <t>Aeroport de Reus (tones)</t>
  </si>
  <si>
    <t>Aeroport de Lleida-Alguaire (tones)</t>
  </si>
  <si>
    <t>Aeroports de Catalunya</t>
  </si>
  <si>
    <t>Sistema aeroportuari (Mpax)</t>
  </si>
  <si>
    <t>ATM Camp de Tarragona</t>
  </si>
  <si>
    <t>ATM Àrea de Barcelona</t>
  </si>
  <si>
    <t>ATM Àrea de Girona</t>
  </si>
  <si>
    <t>ATM Àrea de Lleida</t>
  </si>
  <si>
    <t>ATM Barcelona</t>
  </si>
  <si>
    <t>Bus interurbà DGTM (no integrat)</t>
  </si>
  <si>
    <t>DGTM</t>
  </si>
  <si>
    <t>Transport Públic col·lectiu (ATM Àrea de Barcelona)</t>
  </si>
  <si>
    <t>Transport Públic col·lectiu (ATM Àrea de Girona)</t>
  </si>
  <si>
    <t>Transport Públic col·lectiu (ATM Àrea de Lleida)</t>
  </si>
  <si>
    <t>Trànsit de vehicles pesants</t>
  </si>
  <si>
    <t>TOTAL peatge (IMD VP, veh/dia)</t>
  </si>
  <si>
    <t>TOTAL no peatge  (IMD VP, veh/dia)</t>
  </si>
  <si>
    <t>Total sistema aeroportuari (pax)</t>
  </si>
  <si>
    <t>Transport Públic col·lectiu (ATM Camp de Tarragona)</t>
  </si>
  <si>
    <t>Nombre de passatgers de l'aeroport de Lleida</t>
  </si>
  <si>
    <t>Aeroports de Catalunya a través de contacte previ</t>
  </si>
  <si>
    <t>Línia Lleida-La Pobla de Segur</t>
  </si>
  <si>
    <t>Total estacions TAV (pax)</t>
  </si>
  <si>
    <t>Transport de mercaderies en ferrocarril, en ports i aeroports</t>
  </si>
  <si>
    <t>Ferrocarrils de la Generalitat</t>
  </si>
  <si>
    <t>Total ferrocarril (tones)</t>
  </si>
  <si>
    <t>Ports de la Generalitat (tones) (*)</t>
  </si>
  <si>
    <r>
      <t>Sants (AVE + LD) (pax)</t>
    </r>
    <r>
      <rPr>
        <vertAlign val="superscript"/>
        <sz val="10"/>
        <rFont val="Univers"/>
      </rPr>
      <t xml:space="preserve"> (*)</t>
    </r>
  </si>
  <si>
    <r>
      <t>Camp de Tarragona (AVE + LD) (pax)</t>
    </r>
    <r>
      <rPr>
        <vertAlign val="superscript"/>
        <sz val="10"/>
        <rFont val="Univers"/>
      </rPr>
      <t xml:space="preserve"> (*)</t>
    </r>
  </si>
  <si>
    <r>
      <t>Lleida-Pirineus (AVE + LD) (pax)</t>
    </r>
    <r>
      <rPr>
        <vertAlign val="superscript"/>
        <sz val="10"/>
        <rFont val="Univers"/>
      </rPr>
      <t xml:space="preserve"> (*)</t>
    </r>
  </si>
  <si>
    <t>ND</t>
  </si>
  <si>
    <t>Ferrocarril (AVE + LD) (Mpax)</t>
  </si>
  <si>
    <t>ADIF</t>
  </si>
  <si>
    <t>Ferrocarrils de la Generalitat (Mtones)</t>
  </si>
  <si>
    <r>
      <t>Emissions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del transport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(MTn)</t>
    </r>
  </si>
  <si>
    <t>Ports de Barcelona i Tarragona (tones)</t>
  </si>
  <si>
    <t>Ports de Barcelona i Tarragona (Mtones)</t>
  </si>
  <si>
    <t>Estació</t>
  </si>
  <si>
    <t>Mercaderies ferrocarril</t>
  </si>
  <si>
    <t>Tones de mercaderia transportades per FGC (Línia del Vallès)</t>
  </si>
  <si>
    <t>Nombre de passatgers LD+AVE (Estacions TAV)</t>
  </si>
  <si>
    <t>Estacions</t>
  </si>
  <si>
    <t xml:space="preserve">Mercaderies ports </t>
  </si>
  <si>
    <t>Tones de mercaderia Ports de La Generalitat</t>
  </si>
  <si>
    <t>Ports de la Generalitat</t>
  </si>
  <si>
    <t>Quadrimestral</t>
  </si>
  <si>
    <t>S'efectua contacte previ cada quadrimestre</t>
  </si>
  <si>
    <t>Direcció General d'Infraestructures de transport terrestre (TES) i Subdirecció General de Relacions amb les Empreses Gestores d'Infraestructures Viàries (TES)</t>
  </si>
  <si>
    <t>Subdirecció General de Relacions amb les Empreses Gestores d'Infraestructures Viàries (TES),  Grup Abertis i Túnels de Barcelona i Cadí SA</t>
  </si>
  <si>
    <t>Nota: Avanç de previsió</t>
  </si>
  <si>
    <t>Passatgers ferrocarril AVANT</t>
  </si>
  <si>
    <t>Nombre de passatgers AVANT (Estacions TAV)</t>
  </si>
  <si>
    <t>S'efectua contacte previ anual</t>
  </si>
  <si>
    <t>variació 2015-2014</t>
  </si>
  <si>
    <t>gen-febrer</t>
  </si>
  <si>
    <r>
      <rPr>
        <vertAlign val="superscript"/>
        <sz val="10"/>
        <rFont val="Arial"/>
        <family val="2"/>
      </rPr>
      <t>(*)</t>
    </r>
    <r>
      <rPr>
        <sz val="10"/>
        <rFont val="Arial"/>
        <family val="2"/>
      </rPr>
      <t xml:space="preserve"> </t>
    </r>
    <r>
      <rPr>
        <i/>
        <sz val="8"/>
        <rFont val="Arial"/>
        <family val="2"/>
      </rPr>
      <t xml:space="preserve">Inclou viatgers domèstics i internacionals; no inclou AVANT.  </t>
    </r>
  </si>
  <si>
    <r>
      <t>Figueres-Vilafant (AVE + LD) (pax)</t>
    </r>
    <r>
      <rPr>
        <vertAlign val="superscript"/>
        <sz val="10"/>
        <rFont val="Univers"/>
      </rPr>
      <t xml:space="preserve"> (*) </t>
    </r>
  </si>
  <si>
    <t xml:space="preserve">Trànsit en altres vies de la Generalitat lliures de peatge (vehicles lleugers) </t>
  </si>
  <si>
    <r>
      <t>Girona (AVE + LD) (pax)</t>
    </r>
    <r>
      <rPr>
        <vertAlign val="superscript"/>
        <sz val="10"/>
        <rFont val="Univers"/>
      </rPr>
      <t xml:space="preserve"> (*) </t>
    </r>
  </si>
  <si>
    <t>Vies de la Generalitat lliures de peatge (VL/dia) (*)</t>
  </si>
  <si>
    <r>
      <t xml:space="preserve">(*) </t>
    </r>
    <r>
      <rPr>
        <i/>
        <sz val="7"/>
        <rFont val="Arial"/>
        <family val="2"/>
      </rPr>
      <t>Ports de Vilanova i la Geltrú, Sant Carles de la Ràpita i Palamós</t>
    </r>
  </si>
  <si>
    <t>(*) Concessions peatge ombra de la Generalitat</t>
  </si>
  <si>
    <t xml:space="preserve">Trànsit de vehicles pesants en altres vies lliures de peatge de la Generalitat </t>
  </si>
  <si>
    <t>Transport Públic col·lectiu (*)</t>
  </si>
  <si>
    <t>Regionals (**)</t>
  </si>
  <si>
    <t>AVANT Barcelona</t>
  </si>
  <si>
    <t>AVANT Girona (**)</t>
  </si>
  <si>
    <t>AVANT (*)</t>
  </si>
  <si>
    <t>Rodalies Catalunya (RENFE)</t>
  </si>
  <si>
    <t>Autobusos DGTM</t>
  </si>
  <si>
    <t>Corones 1-6</t>
  </si>
  <si>
    <t>Corona 7</t>
  </si>
  <si>
    <t>Corones 1-7</t>
  </si>
  <si>
    <t>TOTAL Corona 7 (milions de viatges)</t>
  </si>
  <si>
    <t>TOTAL Corones 1-7 (milions de viatgers)</t>
  </si>
  <si>
    <t>variació 2016-2015</t>
  </si>
  <si>
    <t>1T16-1T15</t>
  </si>
  <si>
    <t>abr16-abr15</t>
  </si>
  <si>
    <t>variació 2016-2015 en %</t>
  </si>
  <si>
    <t>1gen16 - 1gen15</t>
  </si>
  <si>
    <t>febr16-febr15</t>
  </si>
  <si>
    <t>variació 2015-2015</t>
  </si>
  <si>
    <t>2016 ND</t>
  </si>
  <si>
    <t>(*) No inclou viatgers AVANT ni de Llarg recorregut, (**) Dades de trens intracomunitaris</t>
  </si>
  <si>
    <r>
      <t>(</t>
    </r>
    <r>
      <rPr>
        <i/>
        <sz val="7"/>
        <rFont val="Arial"/>
        <family val="2"/>
      </rPr>
      <t>*) viatgers regionals en trens AVANT que pugen a estacions de l'àmbit corresponent. (**) L'àmbit Girona inclou les estacions de Girona i Figueres</t>
    </r>
  </si>
  <si>
    <t xml:space="preserve">AVANT Tarragona </t>
  </si>
  <si>
    <t xml:space="preserve">AVANT  Lleida </t>
  </si>
  <si>
    <t xml:space="preserve">C-14 Reus Nord-La Selva del Camp </t>
  </si>
  <si>
    <t xml:space="preserve">C-15 Pla de Penedès-St Pere Riudebitlles </t>
  </si>
  <si>
    <t>INDICADORS DE MOBILITAT I CONJUNTURA 1Q 2016</t>
  </si>
  <si>
    <t>Data actualització:</t>
  </si>
  <si>
    <t>Maig 2016</t>
  </si>
  <si>
    <t>Freqüència d'actualització:</t>
  </si>
  <si>
    <t>Condicions d'utilització</t>
  </si>
  <si>
    <t>Aquest capítol s'ha elaborat a partir de dades recollides i aglutinades per l'ATM a partir de la informació obtinguda dels diferents operadors.</t>
  </si>
  <si>
    <t>En els casos que és possible, es disposa d'un històric de dades que registren  les tendències d'evolució.</t>
  </si>
  <si>
    <t xml:space="preserve">S'autoritza la reproducció de les dades presentades, sense alterar-ne el contingut, amb l'esment de la font i la data de l'última actualització.  </t>
  </si>
  <si>
    <t xml:space="preserve">La utilització dels arxius i els resultats que se'n puguin derivar són responsabilitat exclusiva de l'usuari. </t>
  </si>
  <si>
    <t>En els documents en què hi hagi taules dinàmiques, és responsabilitat de l'usuari la manipulació que es faci de les mateixes.</t>
  </si>
  <si>
    <t>Índex</t>
  </si>
  <si>
    <t>Informe 1Q 2016</t>
  </si>
  <si>
    <t>Fitxes indicadors CAT</t>
  </si>
  <si>
    <t>Àmbit Catalunya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</si>
</sst>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00"/>
    <numFmt numFmtId="166" formatCode="0.0%"/>
    <numFmt numFmtId="167" formatCode="0.0"/>
    <numFmt numFmtId="168" formatCode="#,##0.000"/>
  </numFmts>
  <fonts count="1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Univers"/>
      <family val="2"/>
    </font>
    <font>
      <u/>
      <sz val="10"/>
      <color indexed="12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i/>
      <sz val="7"/>
      <name val="Arial"/>
      <family val="2"/>
    </font>
    <font>
      <b/>
      <i/>
      <sz val="7"/>
      <color indexed="9"/>
      <name val="Arial"/>
      <family val="2"/>
    </font>
    <font>
      <i/>
      <sz val="10"/>
      <color indexed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2"/>
      <name val="Wingdings 3"/>
      <family val="1"/>
      <charset val="2"/>
    </font>
    <font>
      <b/>
      <sz val="12"/>
      <color indexed="9"/>
      <name val="Arial"/>
      <family val="2"/>
    </font>
    <font>
      <vertAlign val="superscript"/>
      <sz val="10"/>
      <name val="Univers"/>
    </font>
    <font>
      <i/>
      <vertAlign val="superscript"/>
      <sz val="10"/>
      <name val="Univers"/>
    </font>
    <font>
      <vertAlign val="superscript"/>
      <sz val="10"/>
      <name val="Arial"/>
      <family val="2"/>
    </font>
    <font>
      <i/>
      <sz val="10"/>
      <color indexed="10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vertAlign val="subscript"/>
      <sz val="8"/>
      <name val="Arial"/>
      <family val="2"/>
    </font>
    <font>
      <sz val="8"/>
      <color indexed="63"/>
      <name val="Arial"/>
      <family val="2"/>
    </font>
    <font>
      <b/>
      <sz val="10"/>
      <name val="Wingdings 3"/>
      <family val="1"/>
      <charset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0"/>
      <name val="Univers"/>
      <family val="2"/>
    </font>
    <font>
      <i/>
      <sz val="7"/>
      <color theme="0"/>
      <name val="Arial"/>
      <family val="2"/>
    </font>
    <font>
      <b/>
      <sz val="10"/>
      <color theme="0"/>
      <name val="Univers"/>
      <family val="2"/>
    </font>
    <font>
      <b/>
      <i/>
      <sz val="7"/>
      <color theme="0"/>
      <name val="Arial"/>
      <family val="2"/>
    </font>
    <font>
      <b/>
      <i/>
      <sz val="7"/>
      <color rgb="FFFF0000"/>
      <name val="Arial"/>
      <family val="2"/>
    </font>
    <font>
      <i/>
      <vertAlign val="superscript"/>
      <sz val="10"/>
      <name val="Arial"/>
      <family val="2"/>
    </font>
    <font>
      <u/>
      <sz val="10"/>
      <color theme="10"/>
      <name val="Arial"/>
      <family val="2"/>
    </font>
    <font>
      <sz val="10"/>
      <name val="MS Sans Serif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rgb="FFC00000"/>
      <name val="Univers"/>
      <family val="2"/>
    </font>
    <font>
      <sz val="13"/>
      <color theme="2" tint="-0.499984740745262"/>
      <name val="Mic 32 New Rounded Lt"/>
      <family val="2"/>
    </font>
    <font>
      <sz val="18"/>
      <color theme="2" tint="-0.499984740745262"/>
      <name val="Mic 32 New Rounded Lt"/>
      <family val="2"/>
    </font>
    <font>
      <i/>
      <sz val="8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u/>
      <sz val="12"/>
      <color theme="10"/>
      <name val="Arial"/>
      <family val="2"/>
    </font>
    <font>
      <b/>
      <sz val="18"/>
      <color theme="1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51E0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4F29"/>
        <bgColor indexed="64"/>
      </patternFill>
    </fill>
    <fill>
      <patternFill patternType="solid">
        <fgColor rgb="FFCC241C"/>
        <bgColor indexed="64"/>
      </patternFill>
    </fill>
    <fill>
      <patternFill patternType="solid">
        <fgColor rgb="FF003B80"/>
        <bgColor indexed="64"/>
      </patternFill>
    </fill>
    <fill>
      <patternFill patternType="solid">
        <fgColor rgb="FF00968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000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2">
    <xf numFmtId="0" fontId="0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4" borderId="0" applyNumberFormat="0" applyBorder="0" applyAlignment="0" applyProtection="0"/>
    <xf numFmtId="0" fontId="50" fillId="16" borderId="1" applyNumberFormat="0" applyAlignment="0" applyProtection="0"/>
    <xf numFmtId="0" fontId="51" fillId="1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21" borderId="0" applyNumberFormat="0" applyBorder="0" applyAlignment="0" applyProtection="0"/>
    <xf numFmtId="0" fontId="54" fillId="7" borderId="1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55" fillId="3" borderId="0" applyNumberFormat="0" applyBorder="0" applyAlignment="0" applyProtection="0"/>
    <xf numFmtId="0" fontId="56" fillId="22" borderId="0" applyNumberFormat="0" applyBorder="0" applyAlignment="0" applyProtection="0"/>
    <xf numFmtId="0" fontId="68" fillId="0" borderId="0"/>
    <xf numFmtId="0" fontId="15" fillId="0" borderId="0"/>
    <xf numFmtId="0" fontId="12" fillId="23" borderId="4" applyNumberFormat="0" applyFont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7" fillId="16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53" fillId="0" borderId="7" applyNumberFormat="0" applyFill="0" applyAlignment="0" applyProtection="0"/>
    <xf numFmtId="0" fontId="62" fillId="0" borderId="8" applyNumberFormat="0" applyFill="0" applyAlignment="0" applyProtection="0"/>
    <xf numFmtId="9" fontId="15" fillId="0" borderId="0" applyFont="0" applyFill="0" applyBorder="0" applyAlignment="0" applyProtection="0"/>
    <xf numFmtId="0" fontId="11" fillId="0" borderId="0"/>
    <xf numFmtId="0" fontId="12" fillId="0" borderId="0"/>
    <xf numFmtId="0" fontId="81" fillId="0" borderId="0" applyNumberForma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0" fontId="11" fillId="0" borderId="0"/>
    <xf numFmtId="0" fontId="11" fillId="0" borderId="0"/>
    <xf numFmtId="0" fontId="82" fillId="0" borderId="0"/>
    <xf numFmtId="0" fontId="12" fillId="0" borderId="0"/>
    <xf numFmtId="0" fontId="82" fillId="0" borderId="0"/>
    <xf numFmtId="0" fontId="10" fillId="0" borderId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83" fillId="57" borderId="0" applyNumberFormat="0" applyBorder="0" applyAlignment="0" applyProtection="0"/>
    <xf numFmtId="0" fontId="83" fillId="58" borderId="0" applyNumberFormat="0" applyBorder="0" applyAlignment="0" applyProtection="0"/>
    <xf numFmtId="0" fontId="83" fillId="59" borderId="0" applyNumberFormat="0" applyBorder="0" applyAlignment="0" applyProtection="0"/>
    <xf numFmtId="0" fontId="83" fillId="60" borderId="0" applyNumberFormat="0" applyBorder="0" applyAlignment="0" applyProtection="0"/>
    <xf numFmtId="0" fontId="83" fillId="61" borderId="0" applyNumberFormat="0" applyBorder="0" applyAlignment="0" applyProtection="0"/>
    <xf numFmtId="0" fontId="83" fillId="62" borderId="0" applyNumberFormat="0" applyBorder="0" applyAlignment="0" applyProtection="0"/>
    <xf numFmtId="0" fontId="84" fillId="63" borderId="0" applyNumberFormat="0" applyBorder="0" applyAlignment="0" applyProtection="0"/>
    <xf numFmtId="0" fontId="85" fillId="64" borderId="50" applyNumberFormat="0" applyAlignment="0" applyProtection="0"/>
    <xf numFmtId="0" fontId="86" fillId="65" borderId="51" applyNumberFormat="0" applyAlignment="0" applyProtection="0"/>
    <xf numFmtId="0" fontId="87" fillId="0" borderId="52" applyNumberFormat="0" applyFill="0" applyAlignment="0" applyProtection="0"/>
    <xf numFmtId="0" fontId="88" fillId="0" borderId="0" applyNumberFormat="0" applyFill="0" applyBorder="0" applyAlignment="0" applyProtection="0"/>
    <xf numFmtId="0" fontId="83" fillId="66" borderId="0" applyNumberFormat="0" applyBorder="0" applyAlignment="0" applyProtection="0"/>
    <xf numFmtId="0" fontId="83" fillId="67" borderId="0" applyNumberFormat="0" applyBorder="0" applyAlignment="0" applyProtection="0"/>
    <xf numFmtId="0" fontId="83" fillId="68" borderId="0" applyNumberFormat="0" applyBorder="0" applyAlignment="0" applyProtection="0"/>
    <xf numFmtId="0" fontId="83" fillId="69" borderId="0" applyNumberFormat="0" applyBorder="0" applyAlignment="0" applyProtection="0"/>
    <xf numFmtId="0" fontId="83" fillId="70" borderId="0" applyNumberFormat="0" applyBorder="0" applyAlignment="0" applyProtection="0"/>
    <xf numFmtId="0" fontId="83" fillId="71" borderId="0" applyNumberFormat="0" applyBorder="0" applyAlignment="0" applyProtection="0"/>
    <xf numFmtId="0" fontId="89" fillId="72" borderId="50" applyNumberFormat="0" applyAlignment="0" applyProtection="0"/>
    <xf numFmtId="0" fontId="90" fillId="73" borderId="0" applyNumberFormat="0" applyBorder="0" applyAlignment="0" applyProtection="0"/>
    <xf numFmtId="0" fontId="91" fillId="74" borderId="0" applyNumberFormat="0" applyBorder="0" applyAlignment="0" applyProtection="0"/>
    <xf numFmtId="0" fontId="9" fillId="75" borderId="53" applyNumberFormat="0" applyFont="0" applyAlignment="0" applyProtection="0"/>
    <xf numFmtId="0" fontId="92" fillId="64" borderId="54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55" applyNumberFormat="0" applyFill="0" applyAlignment="0" applyProtection="0"/>
    <xf numFmtId="0" fontId="88" fillId="0" borderId="56" applyNumberFormat="0" applyFill="0" applyAlignment="0" applyProtection="0"/>
    <xf numFmtId="0" fontId="73" fillId="0" borderId="57" applyNumberFormat="0" applyFill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75" borderId="53" applyNumberFormat="0" applyFont="0" applyAlignment="0" applyProtection="0"/>
    <xf numFmtId="0" fontId="7" fillId="0" borderId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75" borderId="53" applyNumberFormat="0" applyFont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4" fontId="100" fillId="0" borderId="0">
      <alignment horizontal="left" vertical="top"/>
    </xf>
    <xf numFmtId="0" fontId="101" fillId="0" borderId="0" applyFont="0">
      <alignment horizontal="left" vertical="center"/>
    </xf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75" borderId="53" applyNumberFormat="0" applyFont="0" applyAlignment="0" applyProtection="0"/>
    <xf numFmtId="0" fontId="4" fillId="0" borderId="0"/>
    <xf numFmtId="0" fontId="3" fillId="0" borderId="0"/>
    <xf numFmtId="0" fontId="103" fillId="0" borderId="0"/>
    <xf numFmtId="0" fontId="2" fillId="0" borderId="0"/>
    <xf numFmtId="0" fontId="2" fillId="0" borderId="0"/>
    <xf numFmtId="0" fontId="1" fillId="0" borderId="0"/>
    <xf numFmtId="0" fontId="111" fillId="0" borderId="0" applyFill="0" applyBorder="0" applyAlignment="0" applyProtection="0">
      <alignment vertical="top"/>
      <protection locked="0"/>
    </xf>
  </cellStyleXfs>
  <cellXfs count="507">
    <xf numFmtId="0" fontId="0" fillId="0" borderId="0" xfId="0"/>
    <xf numFmtId="0" fontId="0" fillId="0" borderId="0" xfId="0" applyFill="1" applyBorder="1"/>
    <xf numFmtId="0" fontId="24" fillId="0" borderId="0" xfId="31" applyAlignment="1" applyProtection="1"/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66" fontId="13" fillId="0" borderId="0" xfId="37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66" fontId="12" fillId="0" borderId="0" xfId="37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166" fontId="33" fillId="0" borderId="0" xfId="0" applyNumberFormat="1" applyFont="1" applyFill="1" applyBorder="1" applyAlignment="1">
      <alignment horizontal="center" vertical="center" wrapText="1"/>
    </xf>
    <xf numFmtId="166" fontId="12" fillId="0" borderId="0" xfId="37" applyNumberFormat="1" applyFill="1" applyBorder="1" applyAlignment="1">
      <alignment horizontal="center" vertical="center"/>
    </xf>
    <xf numFmtId="166" fontId="29" fillId="0" borderId="0" xfId="37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7" fontId="0" fillId="0" borderId="0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17" fillId="0" borderId="0" xfId="0" applyFont="1" applyFill="1" applyBorder="1" applyAlignment="1"/>
    <xf numFmtId="3" fontId="0" fillId="0" borderId="0" xfId="0" applyNumberFormat="1" applyAlignment="1">
      <alignment vertical="center"/>
    </xf>
    <xf numFmtId="3" fontId="17" fillId="0" borderId="0" xfId="0" applyNumberFormat="1" applyFont="1" applyFill="1" applyBorder="1" applyAlignment="1">
      <alignment horizontal="center" vertical="center"/>
    </xf>
    <xf numFmtId="166" fontId="17" fillId="0" borderId="0" xfId="37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168" fontId="13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166" fontId="30" fillId="0" borderId="0" xfId="37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0" fontId="18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166" fontId="33" fillId="0" borderId="0" xfId="37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6" fontId="40" fillId="0" borderId="0" xfId="37" quotePrefix="1" applyNumberFormat="1" applyFont="1" applyFill="1" applyBorder="1" applyAlignment="1">
      <alignment horizontal="center" vertical="center" textRotation="90"/>
    </xf>
    <xf numFmtId="166" fontId="16" fillId="0" borderId="0" xfId="0" applyNumberFormat="1" applyFont="1" applyFill="1" applyBorder="1" applyAlignment="1">
      <alignment horizontal="center" vertical="center"/>
    </xf>
    <xf numFmtId="166" fontId="16" fillId="0" borderId="0" xfId="37" quotePrefix="1" applyNumberFormat="1" applyFont="1" applyFill="1" applyBorder="1" applyAlignment="1">
      <alignment horizontal="center" vertical="center"/>
    </xf>
    <xf numFmtId="166" fontId="21" fillId="0" borderId="0" xfId="37" applyNumberFormat="1" applyFont="1" applyFill="1" applyBorder="1" applyAlignment="1">
      <alignment horizontal="center" vertical="center" wrapText="1"/>
    </xf>
    <xf numFmtId="166" fontId="21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3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/>
    <xf numFmtId="0" fontId="4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/>
    </xf>
    <xf numFmtId="2" fontId="35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166" fontId="12" fillId="0" borderId="0" xfId="37" applyNumberFormat="1" applyAlignment="1">
      <alignment horizontal="center" vertical="center"/>
    </xf>
    <xf numFmtId="166" fontId="71" fillId="0" borderId="0" xfId="37" applyNumberFormat="1" applyFont="1" applyFill="1" applyBorder="1" applyAlignment="1">
      <alignment horizontal="center" vertical="center"/>
    </xf>
    <xf numFmtId="166" fontId="35" fillId="0" borderId="0" xfId="37" applyNumberFormat="1" applyFont="1" applyFill="1" applyBorder="1" applyAlignment="1">
      <alignment horizontal="center" vertical="center"/>
    </xf>
    <xf numFmtId="0" fontId="15" fillId="0" borderId="0" xfId="35" applyAlignment="1"/>
    <xf numFmtId="0" fontId="15" fillId="0" borderId="0" xfId="35"/>
    <xf numFmtId="2" fontId="15" fillId="0" borderId="0" xfId="38" applyNumberFormat="1" applyFont="1"/>
    <xf numFmtId="0" fontId="26" fillId="0" borderId="0" xfId="35" applyFont="1" applyAlignment="1">
      <alignment horizontal="left"/>
    </xf>
    <xf numFmtId="0" fontId="28" fillId="0" borderId="0" xfId="35" applyFont="1" applyAlignment="1">
      <alignment horizontal="left"/>
    </xf>
    <xf numFmtId="0" fontId="17" fillId="29" borderId="9" xfId="35" applyFont="1" applyFill="1" applyBorder="1"/>
    <xf numFmtId="0" fontId="15" fillId="29" borderId="0" xfId="35" applyFill="1"/>
    <xf numFmtId="3" fontId="65" fillId="24" borderId="9" xfId="35" applyNumberFormat="1" applyFont="1" applyFill="1" applyBorder="1" applyAlignment="1">
      <alignment horizontal="right" wrapText="1"/>
    </xf>
    <xf numFmtId="3" fontId="65" fillId="24" borderId="29" xfId="35" applyNumberFormat="1" applyFont="1" applyFill="1" applyBorder="1" applyAlignment="1">
      <alignment horizontal="right" wrapText="1"/>
    </xf>
    <xf numFmtId="3" fontId="65" fillId="24" borderId="40" xfId="35" applyNumberFormat="1" applyFont="1" applyFill="1" applyBorder="1" applyAlignment="1">
      <alignment horizontal="right" wrapText="1"/>
    </xf>
    <xf numFmtId="3" fontId="65" fillId="24" borderId="31" xfId="35" applyNumberFormat="1" applyFont="1" applyFill="1" applyBorder="1" applyAlignment="1">
      <alignment horizontal="right" wrapText="1"/>
    </xf>
    <xf numFmtId="0" fontId="15" fillId="0" borderId="9" xfId="35" applyBorder="1"/>
    <xf numFmtId="0" fontId="15" fillId="0" borderId="40" xfId="35" applyBorder="1"/>
    <xf numFmtId="0" fontId="15" fillId="0" borderId="31" xfId="35" applyBorder="1"/>
    <xf numFmtId="0" fontId="15" fillId="0" borderId="41" xfId="35" applyFont="1" applyFill="1" applyBorder="1"/>
    <xf numFmtId="0" fontId="15" fillId="0" borderId="39" xfId="35" applyFont="1" applyFill="1" applyBorder="1"/>
    <xf numFmtId="0" fontId="15" fillId="0" borderId="39" xfId="35" applyFont="1" applyFill="1" applyBorder="1" applyAlignment="1">
      <alignment horizontal="center"/>
    </xf>
    <xf numFmtId="0" fontId="15" fillId="0" borderId="38" xfId="35" applyFont="1" applyFill="1" applyBorder="1" applyAlignment="1">
      <alignment horizontal="center"/>
    </xf>
    <xf numFmtId="0" fontId="15" fillId="0" borderId="42" xfId="35" applyFont="1" applyFill="1" applyBorder="1" applyAlignment="1">
      <alignment horizontal="center" wrapText="1"/>
    </xf>
    <xf numFmtId="0" fontId="15" fillId="0" borderId="39" xfId="35" applyFont="1" applyFill="1" applyBorder="1" applyAlignment="1">
      <alignment horizontal="center" wrapText="1"/>
    </xf>
    <xf numFmtId="0" fontId="15" fillId="0" borderId="37" xfId="35" applyFont="1" applyFill="1" applyBorder="1" applyAlignment="1">
      <alignment horizontal="center" wrapText="1"/>
    </xf>
    <xf numFmtId="0" fontId="15" fillId="0" borderId="30" xfId="35" applyFont="1" applyFill="1" applyBorder="1" applyAlignment="1">
      <alignment horizontal="left"/>
    </xf>
    <xf numFmtId="3" fontId="15" fillId="29" borderId="0" xfId="35" applyNumberFormat="1" applyFont="1" applyFill="1" applyAlignment="1">
      <alignment horizontal="right" wrapText="1"/>
    </xf>
    <xf numFmtId="166" fontId="15" fillId="0" borderId="18" xfId="38" applyNumberFormat="1" applyFont="1" applyFill="1" applyBorder="1" applyAlignment="1">
      <alignment horizontal="center"/>
    </xf>
    <xf numFmtId="166" fontId="15" fillId="0" borderId="19" xfId="38" applyNumberFormat="1" applyFont="1" applyFill="1" applyBorder="1" applyAlignment="1">
      <alignment horizontal="center"/>
    </xf>
    <xf numFmtId="166" fontId="15" fillId="0" borderId="20" xfId="38" applyNumberFormat="1" applyFont="1" applyFill="1" applyBorder="1" applyAlignment="1">
      <alignment horizontal="center"/>
    </xf>
    <xf numFmtId="3" fontId="15" fillId="0" borderId="0" xfId="35" applyNumberFormat="1"/>
    <xf numFmtId="166" fontId="15" fillId="0" borderId="0" xfId="38" applyNumberFormat="1" applyFont="1"/>
    <xf numFmtId="0" fontId="15" fillId="0" borderId="21" xfId="35" applyFont="1" applyFill="1" applyBorder="1" applyAlignment="1">
      <alignment horizontal="left"/>
    </xf>
    <xf numFmtId="166" fontId="15" fillId="0" borderId="21" xfId="38" applyNumberFormat="1" applyFont="1" applyFill="1" applyBorder="1" applyAlignment="1">
      <alignment horizontal="center"/>
    </xf>
    <xf numFmtId="166" fontId="15" fillId="0" borderId="9" xfId="38" applyNumberFormat="1" applyFont="1" applyFill="1" applyBorder="1" applyAlignment="1">
      <alignment horizontal="center"/>
    </xf>
    <xf numFmtId="166" fontId="15" fillId="0" borderId="22" xfId="38" applyNumberFormat="1" applyFont="1" applyFill="1" applyBorder="1" applyAlignment="1">
      <alignment horizontal="center"/>
    </xf>
    <xf numFmtId="3" fontId="15" fillId="29" borderId="9" xfId="35" applyNumberFormat="1" applyFont="1" applyFill="1" applyBorder="1" applyAlignment="1"/>
    <xf numFmtId="3" fontId="15" fillId="29" borderId="26" xfId="35" applyNumberFormat="1" applyFont="1" applyFill="1" applyBorder="1" applyAlignment="1"/>
    <xf numFmtId="3" fontId="15" fillId="0" borderId="0" xfId="35" applyNumberFormat="1" applyFill="1"/>
    <xf numFmtId="166" fontId="15" fillId="0" borderId="0" xfId="38" applyNumberFormat="1" applyFont="1" applyFill="1"/>
    <xf numFmtId="10" fontId="15" fillId="0" borderId="0" xfId="38" applyNumberFormat="1" applyFont="1" applyFill="1"/>
    <xf numFmtId="0" fontId="15" fillId="0" borderId="23" xfId="35" applyFont="1" applyFill="1" applyBorder="1" applyAlignment="1">
      <alignment horizontal="left"/>
    </xf>
    <xf numFmtId="3" fontId="15" fillId="29" borderId="24" xfId="35" applyNumberFormat="1" applyFont="1" applyFill="1" applyBorder="1"/>
    <xf numFmtId="166" fontId="15" fillId="0" borderId="23" xfId="38" applyNumberFormat="1" applyFont="1" applyFill="1" applyBorder="1" applyAlignment="1">
      <alignment horizontal="center"/>
    </xf>
    <xf numFmtId="166" fontId="15" fillId="0" borderId="24" xfId="38" applyNumberFormat="1" applyFont="1" applyFill="1" applyBorder="1" applyAlignment="1">
      <alignment horizontal="center"/>
    </xf>
    <xf numFmtId="166" fontId="15" fillId="0" borderId="25" xfId="38" applyNumberFormat="1" applyFont="1" applyFill="1" applyBorder="1" applyAlignment="1">
      <alignment horizontal="center"/>
    </xf>
    <xf numFmtId="0" fontId="15" fillId="0" borderId="0" xfId="35" applyFont="1" applyFill="1" applyBorder="1"/>
    <xf numFmtId="3" fontId="15" fillId="0" borderId="0" xfId="35" applyNumberFormat="1" applyFont="1" applyFill="1" applyBorder="1"/>
    <xf numFmtId="166" fontId="15" fillId="0" borderId="0" xfId="38" applyNumberFormat="1" applyFont="1" applyBorder="1" applyAlignment="1">
      <alignment horizontal="center"/>
    </xf>
    <xf numFmtId="3" fontId="20" fillId="0" borderId="0" xfId="35" applyNumberFormat="1" applyFont="1" applyBorder="1"/>
    <xf numFmtId="166" fontId="20" fillId="0" borderId="0" xfId="38" applyNumberFormat="1" applyFont="1" applyBorder="1" applyAlignment="1">
      <alignment horizontal="center"/>
    </xf>
    <xf numFmtId="0" fontId="20" fillId="0" borderId="0" xfId="35" applyFont="1"/>
    <xf numFmtId="0" fontId="15" fillId="0" borderId="10" xfId="35" applyBorder="1"/>
    <xf numFmtId="3" fontId="15" fillId="0" borderId="11" xfId="35" applyNumberFormat="1" applyBorder="1"/>
    <xf numFmtId="166" fontId="15" fillId="0" borderId="11" xfId="38" applyNumberFormat="1" applyFont="1" applyBorder="1" applyAlignment="1">
      <alignment horizontal="center"/>
    </xf>
    <xf numFmtId="166" fontId="15" fillId="0" borderId="12" xfId="38" applyNumberFormat="1" applyFont="1" applyBorder="1" applyAlignment="1">
      <alignment horizontal="center"/>
    </xf>
    <xf numFmtId="0" fontId="15" fillId="0" borderId="13" xfId="35" applyBorder="1"/>
    <xf numFmtId="3" fontId="15" fillId="0" borderId="0" xfId="35" applyNumberFormat="1" applyBorder="1"/>
    <xf numFmtId="166" fontId="15" fillId="0" borderId="14" xfId="38" applyNumberFormat="1" applyFont="1" applyBorder="1" applyAlignment="1">
      <alignment horizontal="center"/>
    </xf>
    <xf numFmtId="0" fontId="15" fillId="0" borderId="15" xfId="35" applyBorder="1"/>
    <xf numFmtId="3" fontId="15" fillId="0" borderId="16" xfId="35" applyNumberFormat="1" applyBorder="1"/>
    <xf numFmtId="166" fontId="15" fillId="0" borderId="16" xfId="38" applyNumberFormat="1" applyFont="1" applyBorder="1" applyAlignment="1">
      <alignment horizontal="center"/>
    </xf>
    <xf numFmtId="166" fontId="15" fillId="0" borderId="17" xfId="38" applyNumberFormat="1" applyFont="1" applyBorder="1" applyAlignment="1">
      <alignment horizontal="center"/>
    </xf>
    <xf numFmtId="0" fontId="15" fillId="0" borderId="18" xfId="35" applyBorder="1"/>
    <xf numFmtId="3" fontId="15" fillId="0" borderId="19" xfId="35" applyNumberFormat="1" applyBorder="1"/>
    <xf numFmtId="166" fontId="15" fillId="0" borderId="19" xfId="38" applyNumberFormat="1" applyFont="1" applyBorder="1" applyAlignment="1">
      <alignment horizontal="center"/>
    </xf>
    <xf numFmtId="166" fontId="15" fillId="0" borderId="32" xfId="38" applyNumberFormat="1" applyFont="1" applyBorder="1" applyAlignment="1">
      <alignment horizontal="center"/>
    </xf>
    <xf numFmtId="166" fontId="15" fillId="0" borderId="18" xfId="38" applyNumberFormat="1" applyFont="1" applyBorder="1" applyAlignment="1">
      <alignment horizontal="center"/>
    </xf>
    <xf numFmtId="166" fontId="15" fillId="0" borderId="20" xfId="38" applyNumberFormat="1" applyFont="1" applyBorder="1" applyAlignment="1">
      <alignment horizontal="center"/>
    </xf>
    <xf numFmtId="0" fontId="15" fillId="0" borderId="21" xfId="35" applyBorder="1"/>
    <xf numFmtId="3" fontId="15" fillId="0" borderId="9" xfId="35" applyNumberFormat="1" applyBorder="1"/>
    <xf numFmtId="166" fontId="15" fillId="0" borderId="9" xfId="38" applyNumberFormat="1" applyFont="1" applyBorder="1" applyAlignment="1">
      <alignment horizontal="center"/>
    </xf>
    <xf numFmtId="166" fontId="15" fillId="0" borderId="29" xfId="38" applyNumberFormat="1" applyFont="1" applyBorder="1" applyAlignment="1">
      <alignment horizontal="center"/>
    </xf>
    <xf numFmtId="166" fontId="15" fillId="0" borderId="21" xfId="38" applyNumberFormat="1" applyFont="1" applyBorder="1" applyAlignment="1">
      <alignment horizontal="center"/>
    </xf>
    <xf numFmtId="166" fontId="15" fillId="0" borderId="22" xfId="38" applyNumberFormat="1" applyFont="1" applyBorder="1" applyAlignment="1">
      <alignment horizontal="center"/>
    </xf>
    <xf numFmtId="0" fontId="15" fillId="0" borderId="23" xfId="35" applyBorder="1"/>
    <xf numFmtId="3" fontId="15" fillId="0" borderId="24" xfId="35" applyNumberFormat="1" applyBorder="1"/>
    <xf numFmtId="166" fontId="15" fillId="0" borderId="24" xfId="38" applyNumberFormat="1" applyFont="1" applyBorder="1" applyAlignment="1">
      <alignment horizontal="center"/>
    </xf>
    <xf numFmtId="166" fontId="15" fillId="0" borderId="33" xfId="38" applyNumberFormat="1" applyFont="1" applyBorder="1" applyAlignment="1">
      <alignment horizontal="center"/>
    </xf>
    <xf numFmtId="166" fontId="15" fillId="0" borderId="23" xfId="38" applyNumberFormat="1" applyFont="1" applyBorder="1" applyAlignment="1">
      <alignment horizontal="center"/>
    </xf>
    <xf numFmtId="166" fontId="15" fillId="0" borderId="25" xfId="38" applyNumberFormat="1" applyFont="1" applyBorder="1" applyAlignment="1">
      <alignment horizontal="center"/>
    </xf>
    <xf numFmtId="0" fontId="15" fillId="0" borderId="13" xfId="35" applyFill="1" applyBorder="1"/>
    <xf numFmtId="0" fontId="15" fillId="0" borderId="15" xfId="35" applyFill="1" applyBorder="1"/>
    <xf numFmtId="0" fontId="15" fillId="0" borderId="0" xfId="35" applyFill="1" applyBorder="1"/>
    <xf numFmtId="3" fontId="15" fillId="0" borderId="0" xfId="35" applyNumberFormat="1" applyFill="1" applyBorder="1"/>
    <xf numFmtId="0" fontId="17" fillId="29" borderId="0" xfId="35" applyFont="1" applyFill="1"/>
    <xf numFmtId="3" fontId="65" fillId="0" borderId="0" xfId="35" applyNumberFormat="1" applyFont="1" applyFill="1" applyAlignment="1">
      <alignment horizontal="right" wrapText="1"/>
    </xf>
    <xf numFmtId="3" fontId="65" fillId="0" borderId="43" xfId="35" applyNumberFormat="1" applyFont="1" applyFill="1" applyBorder="1" applyAlignment="1">
      <alignment horizontal="right" wrapText="1"/>
    </xf>
    <xf numFmtId="0" fontId="15" fillId="0" borderId="27" xfId="35" applyFont="1" applyFill="1" applyBorder="1"/>
    <xf numFmtId="0" fontId="15" fillId="0" borderId="36" xfId="35" applyFont="1" applyFill="1" applyBorder="1"/>
    <xf numFmtId="0" fontId="15" fillId="0" borderId="36" xfId="35" applyFont="1" applyFill="1" applyBorder="1" applyAlignment="1">
      <alignment horizontal="center"/>
    </xf>
    <xf numFmtId="0" fontId="15" fillId="0" borderId="28" xfId="35" applyFont="1" applyFill="1" applyBorder="1" applyAlignment="1">
      <alignment horizontal="center"/>
    </xf>
    <xf numFmtId="0" fontId="15" fillId="0" borderId="35" xfId="35" applyFont="1" applyFill="1" applyBorder="1" applyAlignment="1">
      <alignment horizontal="center"/>
    </xf>
    <xf numFmtId="0" fontId="15" fillId="0" borderId="27" xfId="35" applyFont="1" applyFill="1" applyBorder="1" applyAlignment="1">
      <alignment horizontal="center" wrapText="1"/>
    </xf>
    <xf numFmtId="0" fontId="15" fillId="0" borderId="28" xfId="35" applyFont="1" applyFill="1" applyBorder="1" applyAlignment="1">
      <alignment horizontal="center" wrapText="1"/>
    </xf>
    <xf numFmtId="0" fontId="15" fillId="0" borderId="34" xfId="35" applyFont="1" applyFill="1" applyBorder="1" applyAlignment="1">
      <alignment horizontal="center" wrapText="1"/>
    </xf>
    <xf numFmtId="3" fontId="63" fillId="29" borderId="0" xfId="35" applyNumberFormat="1" applyFont="1" applyFill="1" applyAlignment="1">
      <alignment horizontal="right" wrapText="1"/>
    </xf>
    <xf numFmtId="3" fontId="63" fillId="29" borderId="43" xfId="35" applyNumberFormat="1" applyFont="1" applyFill="1" applyBorder="1" applyAlignment="1">
      <alignment horizontal="right" wrapText="1"/>
    </xf>
    <xf numFmtId="0" fontId="15" fillId="0" borderId="0" xfId="35" applyFill="1"/>
    <xf numFmtId="166" fontId="66" fillId="0" borderId="0" xfId="37" quotePrefix="1" applyNumberFormat="1" applyFont="1" applyFill="1" applyBorder="1" applyAlignment="1">
      <alignment horizontal="left" vertical="center" textRotation="90"/>
    </xf>
    <xf numFmtId="0" fontId="69" fillId="39" borderId="44" xfId="0" applyFont="1" applyFill="1" applyBorder="1" applyAlignment="1">
      <alignment vertical="center"/>
    </xf>
    <xf numFmtId="0" fontId="75" fillId="39" borderId="44" xfId="0" applyFont="1" applyFill="1" applyBorder="1" applyAlignment="1">
      <alignment horizontal="center" vertical="center"/>
    </xf>
    <xf numFmtId="168" fontId="69" fillId="39" borderId="44" xfId="0" applyNumberFormat="1" applyFont="1" applyFill="1" applyBorder="1" applyAlignment="1">
      <alignment horizontal="center" vertical="center"/>
    </xf>
    <xf numFmtId="166" fontId="69" fillId="39" borderId="44" xfId="37" applyNumberFormat="1" applyFont="1" applyFill="1" applyBorder="1" applyAlignment="1">
      <alignment horizontal="center" vertical="center"/>
    </xf>
    <xf numFmtId="0" fontId="74" fillId="39" borderId="44" xfId="0" applyFont="1" applyFill="1" applyBorder="1" applyAlignment="1">
      <alignment horizontal="center" vertical="center"/>
    </xf>
    <xf numFmtId="0" fontId="76" fillId="39" borderId="44" xfId="0" applyFont="1" applyFill="1" applyBorder="1" applyAlignment="1">
      <alignment horizontal="center" vertical="center" wrapText="1"/>
    </xf>
    <xf numFmtId="0" fontId="77" fillId="36" borderId="44" xfId="0" applyFont="1" applyFill="1" applyBorder="1" applyAlignment="1">
      <alignment vertical="center"/>
    </xf>
    <xf numFmtId="0" fontId="75" fillId="36" borderId="44" xfId="0" applyFont="1" applyFill="1" applyBorder="1" applyAlignment="1">
      <alignment horizontal="center" vertical="center"/>
    </xf>
    <xf numFmtId="168" fontId="69" fillId="36" borderId="44" xfId="0" applyNumberFormat="1" applyFont="1" applyFill="1" applyBorder="1" applyAlignment="1">
      <alignment horizontal="center" vertical="center"/>
    </xf>
    <xf numFmtId="166" fontId="69" fillId="36" borderId="44" xfId="37" applyNumberFormat="1" applyFont="1" applyFill="1" applyBorder="1" applyAlignment="1">
      <alignment horizontal="center" vertical="center"/>
    </xf>
    <xf numFmtId="0" fontId="74" fillId="36" borderId="44" xfId="0" applyFont="1" applyFill="1" applyBorder="1" applyAlignment="1">
      <alignment horizontal="center" vertical="center"/>
    </xf>
    <xf numFmtId="0" fontId="76" fillId="36" borderId="44" xfId="0" applyFont="1" applyFill="1" applyBorder="1" applyAlignment="1">
      <alignment horizontal="center" vertical="center" wrapText="1"/>
    </xf>
    <xf numFmtId="0" fontId="69" fillId="38" borderId="44" xfId="0" applyFont="1" applyFill="1" applyBorder="1" applyAlignment="1">
      <alignment vertical="center"/>
    </xf>
    <xf numFmtId="0" fontId="75" fillId="38" borderId="44" xfId="0" applyFont="1" applyFill="1" applyBorder="1" applyAlignment="1">
      <alignment horizontal="center" vertical="center"/>
    </xf>
    <xf numFmtId="168" fontId="69" fillId="38" borderId="44" xfId="0" applyNumberFormat="1" applyFont="1" applyFill="1" applyBorder="1" applyAlignment="1">
      <alignment horizontal="center" vertical="center"/>
    </xf>
    <xf numFmtId="0" fontId="74" fillId="38" borderId="44" xfId="0" applyFont="1" applyFill="1" applyBorder="1" applyAlignment="1">
      <alignment horizontal="center" vertical="center"/>
    </xf>
    <xf numFmtId="0" fontId="76" fillId="38" borderId="44" xfId="0" applyFont="1" applyFill="1" applyBorder="1" applyAlignment="1">
      <alignment horizontal="center" vertical="center" wrapText="1"/>
    </xf>
    <xf numFmtId="0" fontId="69" fillId="37" borderId="44" xfId="0" applyFont="1" applyFill="1" applyBorder="1" applyAlignment="1">
      <alignment vertical="center"/>
    </xf>
    <xf numFmtId="0" fontId="75" fillId="37" borderId="44" xfId="0" applyFont="1" applyFill="1" applyBorder="1" applyAlignment="1">
      <alignment horizontal="center" vertical="center"/>
    </xf>
    <xf numFmtId="168" fontId="69" fillId="37" borderId="44" xfId="0" applyNumberFormat="1" applyFont="1" applyFill="1" applyBorder="1" applyAlignment="1">
      <alignment horizontal="center" vertical="center"/>
    </xf>
    <xf numFmtId="0" fontId="74" fillId="37" borderId="44" xfId="0" applyFont="1" applyFill="1" applyBorder="1" applyAlignment="1">
      <alignment horizontal="center" vertical="center"/>
    </xf>
    <xf numFmtId="0" fontId="76" fillId="37" borderId="44" xfId="0" applyFont="1" applyFill="1" applyBorder="1" applyAlignment="1">
      <alignment horizontal="center" vertical="center" wrapText="1"/>
    </xf>
    <xf numFmtId="0" fontId="15" fillId="32" borderId="44" xfId="0" applyFont="1" applyFill="1" applyBorder="1" applyAlignment="1">
      <alignment vertical="center"/>
    </xf>
    <xf numFmtId="0" fontId="23" fillId="32" borderId="44" xfId="0" applyFont="1" applyFill="1" applyBorder="1" applyAlignment="1">
      <alignment horizontal="center" vertical="center"/>
    </xf>
    <xf numFmtId="168" fontId="17" fillId="32" borderId="44" xfId="0" applyNumberFormat="1" applyFont="1" applyFill="1" applyBorder="1" applyAlignment="1">
      <alignment horizontal="center" vertical="center"/>
    </xf>
    <xf numFmtId="3" fontId="17" fillId="32" borderId="44" xfId="0" applyNumberFormat="1" applyFont="1" applyFill="1" applyBorder="1" applyAlignment="1">
      <alignment horizontal="center" vertical="center"/>
    </xf>
    <xf numFmtId="166" fontId="17" fillId="32" borderId="44" xfId="37" applyNumberFormat="1" applyFont="1" applyFill="1" applyBorder="1" applyAlignment="1">
      <alignment horizontal="center" vertical="center"/>
    </xf>
    <xf numFmtId="0" fontId="15" fillId="32" borderId="44" xfId="0" applyFont="1" applyFill="1" applyBorder="1" applyAlignment="1">
      <alignment horizontal="center" vertical="center"/>
    </xf>
    <xf numFmtId="0" fontId="15" fillId="35" borderId="44" xfId="0" applyFont="1" applyFill="1" applyBorder="1" applyAlignment="1">
      <alignment vertical="center"/>
    </xf>
    <xf numFmtId="0" fontId="23" fillId="35" borderId="44" xfId="0" applyFont="1" applyFill="1" applyBorder="1" applyAlignment="1">
      <alignment horizontal="center" vertical="center"/>
    </xf>
    <xf numFmtId="168" fontId="17" fillId="35" borderId="44" xfId="0" applyNumberFormat="1" applyFont="1" applyFill="1" applyBorder="1" applyAlignment="1">
      <alignment horizontal="center" vertical="center"/>
    </xf>
    <xf numFmtId="3" fontId="17" fillId="35" borderId="44" xfId="0" applyNumberFormat="1" applyFont="1" applyFill="1" applyBorder="1" applyAlignment="1">
      <alignment horizontal="center" vertical="center"/>
    </xf>
    <xf numFmtId="166" fontId="17" fillId="35" borderId="44" xfId="37" applyNumberFormat="1" applyFont="1" applyFill="1" applyBorder="1" applyAlignment="1">
      <alignment horizontal="center" vertical="center"/>
    </xf>
    <xf numFmtId="0" fontId="15" fillId="35" borderId="44" xfId="0" applyFont="1" applyFill="1" applyBorder="1" applyAlignment="1">
      <alignment horizontal="center" vertical="center"/>
    </xf>
    <xf numFmtId="0" fontId="23" fillId="32" borderId="44" xfId="0" applyFont="1" applyFill="1" applyBorder="1" applyAlignment="1">
      <alignment vertical="center"/>
    </xf>
    <xf numFmtId="0" fontId="13" fillId="33" borderId="44" xfId="0" applyFont="1" applyFill="1" applyBorder="1" applyAlignment="1">
      <alignment vertical="center"/>
    </xf>
    <xf numFmtId="168" fontId="13" fillId="33" borderId="44" xfId="0" applyNumberFormat="1" applyFont="1" applyFill="1" applyBorder="1" applyAlignment="1">
      <alignment horizontal="center" vertical="center"/>
    </xf>
    <xf numFmtId="166" fontId="13" fillId="33" borderId="44" xfId="37" applyNumberFormat="1" applyFont="1" applyFill="1" applyBorder="1" applyAlignment="1">
      <alignment horizontal="center" vertical="center"/>
    </xf>
    <xf numFmtId="166" fontId="30" fillId="33" borderId="44" xfId="37" applyNumberFormat="1" applyFont="1" applyFill="1" applyBorder="1" applyAlignment="1">
      <alignment horizontal="center" vertical="center" wrapText="1"/>
    </xf>
    <xf numFmtId="0" fontId="0" fillId="32" borderId="44" xfId="0" applyFill="1" applyBorder="1" applyAlignment="1">
      <alignment vertical="center"/>
    </xf>
    <xf numFmtId="0" fontId="29" fillId="35" borderId="44" xfId="0" applyFont="1" applyFill="1" applyBorder="1" applyAlignment="1">
      <alignment horizontal="center" vertical="center" wrapText="1"/>
    </xf>
    <xf numFmtId="0" fontId="69" fillId="33" borderId="44" xfId="0" applyFont="1" applyFill="1" applyBorder="1" applyAlignment="1">
      <alignment vertical="center"/>
    </xf>
    <xf numFmtId="0" fontId="77" fillId="33" borderId="44" xfId="0" applyFont="1" applyFill="1" applyBorder="1" applyAlignment="1">
      <alignment horizontal="center" vertical="center"/>
    </xf>
    <xf numFmtId="3" fontId="69" fillId="33" borderId="44" xfId="0" applyNumberFormat="1" applyFont="1" applyFill="1" applyBorder="1" applyAlignment="1">
      <alignment horizontal="center" vertical="center"/>
    </xf>
    <xf numFmtId="166" fontId="69" fillId="33" borderId="44" xfId="37" applyNumberFormat="1" applyFont="1" applyFill="1" applyBorder="1" applyAlignment="1">
      <alignment horizontal="center" vertical="center"/>
    </xf>
    <xf numFmtId="0" fontId="69" fillId="33" borderId="44" xfId="0" applyFont="1" applyFill="1" applyBorder="1" applyAlignment="1">
      <alignment horizontal="center" vertical="center"/>
    </xf>
    <xf numFmtId="0" fontId="78" fillId="33" borderId="44" xfId="0" applyFont="1" applyFill="1" applyBorder="1" applyAlignment="1">
      <alignment horizontal="center" vertical="center" wrapText="1"/>
    </xf>
    <xf numFmtId="166" fontId="12" fillId="32" borderId="44" xfId="37" applyNumberFormat="1" applyFont="1" applyFill="1" applyBorder="1" applyAlignment="1">
      <alignment horizontal="center" vertical="center"/>
    </xf>
    <xf numFmtId="0" fontId="23" fillId="35" borderId="44" xfId="0" applyFont="1" applyFill="1" applyBorder="1" applyAlignment="1">
      <alignment vertical="center"/>
    </xf>
    <xf numFmtId="166" fontId="12" fillId="35" borderId="44" xfId="0" applyNumberFormat="1" applyFont="1" applyFill="1" applyBorder="1" applyAlignment="1">
      <alignment horizontal="center" vertical="center"/>
    </xf>
    <xf numFmtId="166" fontId="29" fillId="35" borderId="44" xfId="0" applyNumberFormat="1" applyFont="1" applyFill="1" applyBorder="1" applyAlignment="1">
      <alignment horizontal="center" vertical="center" wrapText="1"/>
    </xf>
    <xf numFmtId="0" fontId="0" fillId="26" borderId="44" xfId="0" applyFill="1" applyBorder="1" applyAlignment="1">
      <alignment vertical="center"/>
    </xf>
    <xf numFmtId="0" fontId="72" fillId="26" borderId="44" xfId="0" applyFont="1" applyFill="1" applyBorder="1" applyAlignment="1">
      <alignment horizontal="center" vertical="center"/>
    </xf>
    <xf numFmtId="3" fontId="17" fillId="26" borderId="44" xfId="0" applyNumberFormat="1" applyFont="1" applyFill="1" applyBorder="1" applyAlignment="1">
      <alignment horizontal="center" vertical="center"/>
    </xf>
    <xf numFmtId="166" fontId="17" fillId="26" borderId="44" xfId="37" applyNumberFormat="1" applyFont="1" applyFill="1" applyBorder="1" applyAlignment="1">
      <alignment horizontal="center" vertical="center"/>
    </xf>
    <xf numFmtId="166" fontId="12" fillId="26" borderId="44" xfId="37" applyNumberFormat="1" applyFont="1" applyFill="1" applyBorder="1" applyAlignment="1">
      <alignment horizontal="center" vertical="center"/>
    </xf>
    <xf numFmtId="0" fontId="18" fillId="32" borderId="44" xfId="0" applyFont="1" applyFill="1" applyBorder="1" applyAlignment="1">
      <alignment horizontal="center" vertical="center"/>
    </xf>
    <xf numFmtId="3" fontId="17" fillId="32" borderId="44" xfId="37" applyNumberFormat="1" applyFont="1" applyFill="1" applyBorder="1" applyAlignment="1">
      <alignment horizontal="center" vertical="center"/>
    </xf>
    <xf numFmtId="166" fontId="15" fillId="32" borderId="44" xfId="37" applyNumberFormat="1" applyFont="1" applyFill="1" applyBorder="1" applyAlignment="1">
      <alignment horizontal="center" vertical="center"/>
    </xf>
    <xf numFmtId="166" fontId="15" fillId="35" borderId="44" xfId="37" applyNumberFormat="1" applyFont="1" applyFill="1" applyBorder="1" applyAlignment="1">
      <alignment horizontal="center" vertical="center"/>
    </xf>
    <xf numFmtId="166" fontId="33" fillId="35" borderId="44" xfId="37" applyNumberFormat="1" applyFont="1" applyFill="1" applyBorder="1" applyAlignment="1">
      <alignment horizontal="center" vertical="center" wrapText="1"/>
    </xf>
    <xf numFmtId="166" fontId="33" fillId="32" borderId="44" xfId="37" applyNumberFormat="1" applyFont="1" applyFill="1" applyBorder="1" applyAlignment="1">
      <alignment horizontal="center" vertical="center" wrapText="1"/>
    </xf>
    <xf numFmtId="49" fontId="15" fillId="35" borderId="44" xfId="0" applyNumberFormat="1" applyFont="1" applyFill="1" applyBorder="1" applyAlignment="1">
      <alignment vertical="center"/>
    </xf>
    <xf numFmtId="164" fontId="17" fillId="32" borderId="44" xfId="37" applyNumberFormat="1" applyFont="1" applyFill="1" applyBorder="1" applyAlignment="1">
      <alignment horizontal="center" vertical="center"/>
    </xf>
    <xf numFmtId="164" fontId="17" fillId="32" borderId="44" xfId="0" applyNumberFormat="1" applyFont="1" applyFill="1" applyBorder="1" applyAlignment="1">
      <alignment horizontal="center" vertical="center"/>
    </xf>
    <xf numFmtId="164" fontId="17" fillId="35" borderId="44" xfId="0" applyNumberFormat="1" applyFont="1" applyFill="1" applyBorder="1" applyAlignment="1">
      <alignment horizontal="center" vertical="center"/>
    </xf>
    <xf numFmtId="2" fontId="17" fillId="32" borderId="44" xfId="0" applyNumberFormat="1" applyFont="1" applyFill="1" applyBorder="1" applyAlignment="1">
      <alignment horizontal="center" vertical="center"/>
    </xf>
    <xf numFmtId="2" fontId="17" fillId="35" borderId="44" xfId="0" applyNumberFormat="1" applyFont="1" applyFill="1" applyBorder="1" applyAlignment="1">
      <alignment horizontal="center" vertical="center"/>
    </xf>
    <xf numFmtId="166" fontId="12" fillId="35" borderId="44" xfId="37" applyNumberFormat="1" applyFont="1" applyFill="1" applyBorder="1" applyAlignment="1">
      <alignment horizontal="center" vertical="center"/>
    </xf>
    <xf numFmtId="0" fontId="12" fillId="32" borderId="44" xfId="0" applyFont="1" applyFill="1" applyBorder="1" applyAlignment="1">
      <alignment vertical="center"/>
    </xf>
    <xf numFmtId="3" fontId="13" fillId="33" borderId="44" xfId="0" applyNumberFormat="1" applyFont="1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31" fillId="33" borderId="44" xfId="0" applyFont="1" applyFill="1" applyBorder="1" applyAlignment="1">
      <alignment vertical="center"/>
    </xf>
    <xf numFmtId="0" fontId="12" fillId="32" borderId="44" xfId="0" applyFont="1" applyFill="1" applyBorder="1" applyAlignment="1">
      <alignment horizontal="center" vertical="center"/>
    </xf>
    <xf numFmtId="165" fontId="17" fillId="32" borderId="44" xfId="0" applyNumberFormat="1" applyFont="1" applyFill="1" applyBorder="1" applyAlignment="1">
      <alignment horizontal="center" vertical="center"/>
    </xf>
    <xf numFmtId="166" fontId="17" fillId="32" borderId="44" xfId="0" applyNumberFormat="1" applyFont="1" applyFill="1" applyBorder="1" applyAlignment="1">
      <alignment horizontal="center" vertical="center"/>
    </xf>
    <xf numFmtId="165" fontId="0" fillId="32" borderId="44" xfId="0" applyNumberFormat="1" applyFill="1" applyBorder="1" applyAlignment="1">
      <alignment horizontal="center" vertical="center"/>
    </xf>
    <xf numFmtId="0" fontId="12" fillId="35" borderId="44" xfId="0" applyFont="1" applyFill="1" applyBorder="1" applyAlignment="1">
      <alignment horizontal="center" vertical="center"/>
    </xf>
    <xf numFmtId="165" fontId="15" fillId="35" borderId="44" xfId="0" applyNumberFormat="1" applyFont="1" applyFill="1" applyBorder="1" applyAlignment="1">
      <alignment horizontal="center" vertical="center"/>
    </xf>
    <xf numFmtId="1" fontId="17" fillId="32" borderId="44" xfId="0" applyNumberFormat="1" applyFont="1" applyFill="1" applyBorder="1" applyAlignment="1">
      <alignment horizontal="center" vertical="center"/>
    </xf>
    <xf numFmtId="166" fontId="17" fillId="35" borderId="44" xfId="0" applyNumberFormat="1" applyFont="1" applyFill="1" applyBorder="1" applyAlignment="1">
      <alignment horizontal="center" vertical="center"/>
    </xf>
    <xf numFmtId="167" fontId="17" fillId="32" borderId="44" xfId="0" applyNumberFormat="1" applyFont="1" applyFill="1" applyBorder="1" applyAlignment="1">
      <alignment horizontal="center" vertical="center"/>
    </xf>
    <xf numFmtId="165" fontId="0" fillId="35" borderId="44" xfId="0" applyNumberFormat="1" applyFill="1" applyBorder="1" applyAlignment="1">
      <alignment horizontal="center" vertical="center"/>
    </xf>
    <xf numFmtId="167" fontId="17" fillId="35" borderId="44" xfId="0" applyNumberFormat="1" applyFont="1" applyFill="1" applyBorder="1" applyAlignment="1">
      <alignment horizontal="center" vertical="center"/>
    </xf>
    <xf numFmtId="166" fontId="19" fillId="32" borderId="44" xfId="0" applyNumberFormat="1" applyFont="1" applyFill="1" applyBorder="1" applyAlignment="1">
      <alignment horizontal="center" vertical="center"/>
    </xf>
    <xf numFmtId="0" fontId="25" fillId="32" borderId="44" xfId="0" applyFont="1" applyFill="1" applyBorder="1" applyAlignment="1">
      <alignment horizontal="center" vertical="center" wrapText="1"/>
    </xf>
    <xf numFmtId="0" fontId="25" fillId="35" borderId="44" xfId="0" applyFont="1" applyFill="1" applyBorder="1" applyAlignment="1">
      <alignment horizontal="center" vertical="center" wrapText="1"/>
    </xf>
    <xf numFmtId="0" fontId="15" fillId="26" borderId="44" xfId="0" applyFont="1" applyFill="1" applyBorder="1" applyAlignment="1">
      <alignment horizontal="center" vertical="center"/>
    </xf>
    <xf numFmtId="165" fontId="17" fillId="26" borderId="44" xfId="0" applyNumberFormat="1" applyFont="1" applyFill="1" applyBorder="1" applyAlignment="1">
      <alignment horizontal="center" vertical="center"/>
    </xf>
    <xf numFmtId="0" fontId="23" fillId="27" borderId="44" xfId="0" applyFont="1" applyFill="1" applyBorder="1" applyAlignment="1">
      <alignment vertical="center"/>
    </xf>
    <xf numFmtId="0" fontId="15" fillId="27" borderId="44" xfId="0" applyFont="1" applyFill="1" applyBorder="1" applyAlignment="1">
      <alignment horizontal="center" vertical="center"/>
    </xf>
    <xf numFmtId="165" fontId="17" fillId="27" borderId="44" xfId="0" applyNumberFormat="1" applyFont="1" applyFill="1" applyBorder="1" applyAlignment="1">
      <alignment horizontal="center" vertical="center"/>
    </xf>
    <xf numFmtId="166" fontId="17" fillId="27" borderId="44" xfId="37" applyNumberFormat="1" applyFont="1" applyFill="1" applyBorder="1" applyAlignment="1">
      <alignment horizontal="center" vertical="center"/>
    </xf>
    <xf numFmtId="166" fontId="12" fillId="27" borderId="44" xfId="37" applyNumberFormat="1" applyFont="1" applyFill="1" applyBorder="1" applyAlignment="1">
      <alignment horizontal="center" vertical="center"/>
    </xf>
    <xf numFmtId="0" fontId="25" fillId="26" borderId="44" xfId="0" applyFont="1" applyFill="1" applyBorder="1" applyAlignment="1">
      <alignment vertical="center"/>
    </xf>
    <xf numFmtId="165" fontId="36" fillId="26" borderId="44" xfId="0" applyNumberFormat="1" applyFont="1" applyFill="1" applyBorder="1" applyAlignment="1">
      <alignment horizontal="center" vertical="center"/>
    </xf>
    <xf numFmtId="166" fontId="36" fillId="26" borderId="44" xfId="37" applyNumberFormat="1" applyFont="1" applyFill="1" applyBorder="1" applyAlignment="1">
      <alignment horizontal="center" vertical="center"/>
    </xf>
    <xf numFmtId="0" fontId="15" fillId="26" borderId="44" xfId="0" applyFont="1" applyFill="1" applyBorder="1" applyAlignment="1">
      <alignment vertical="center"/>
    </xf>
    <xf numFmtId="0" fontId="13" fillId="25" borderId="44" xfId="0" applyFont="1" applyFill="1" applyBorder="1" applyAlignment="1">
      <alignment vertical="center"/>
    </xf>
    <xf numFmtId="0" fontId="14" fillId="25" borderId="44" xfId="0" applyFont="1" applyFill="1" applyBorder="1" applyAlignment="1">
      <alignment horizontal="center" vertical="center"/>
    </xf>
    <xf numFmtId="168" fontId="13" fillId="25" borderId="44" xfId="0" applyNumberFormat="1" applyFont="1" applyFill="1" applyBorder="1" applyAlignment="1">
      <alignment horizontal="center" vertical="center"/>
    </xf>
    <xf numFmtId="166" fontId="13" fillId="25" borderId="44" xfId="37" applyNumberFormat="1" applyFont="1" applyFill="1" applyBorder="1" applyAlignment="1">
      <alignment horizontal="center" vertical="center"/>
    </xf>
    <xf numFmtId="166" fontId="30" fillId="25" borderId="44" xfId="37" applyNumberFormat="1" applyFont="1" applyFill="1" applyBorder="1" applyAlignment="1">
      <alignment horizontal="center" vertical="center" wrapText="1"/>
    </xf>
    <xf numFmtId="168" fontId="13" fillId="36" borderId="44" xfId="0" applyNumberFormat="1" applyFont="1" applyFill="1" applyBorder="1" applyAlignment="1">
      <alignment horizontal="center" vertical="center"/>
    </xf>
    <xf numFmtId="166" fontId="13" fillId="36" borderId="44" xfId="37" applyNumberFormat="1" applyFont="1" applyFill="1" applyBorder="1" applyAlignment="1">
      <alignment horizontal="center" vertical="center"/>
    </xf>
    <xf numFmtId="166" fontId="30" fillId="36" borderId="44" xfId="37" applyNumberFormat="1" applyFont="1" applyFill="1" applyBorder="1" applyAlignment="1">
      <alignment horizontal="center" vertical="center" wrapText="1"/>
    </xf>
    <xf numFmtId="0" fontId="15" fillId="40" borderId="44" xfId="0" applyFont="1" applyFill="1" applyBorder="1" applyAlignment="1">
      <alignment horizontal="center" vertical="center"/>
    </xf>
    <xf numFmtId="165" fontId="17" fillId="40" borderId="44" xfId="0" applyNumberFormat="1" applyFont="1" applyFill="1" applyBorder="1" applyAlignment="1">
      <alignment horizontal="center" vertical="center"/>
    </xf>
    <xf numFmtId="166" fontId="17" fillId="40" borderId="44" xfId="37" applyNumberFormat="1" applyFont="1" applyFill="1" applyBorder="1" applyAlignment="1">
      <alignment horizontal="center" vertical="center"/>
    </xf>
    <xf numFmtId="166" fontId="29" fillId="40" borderId="44" xfId="37" applyNumberFormat="1" applyFont="1" applyFill="1" applyBorder="1" applyAlignment="1">
      <alignment horizontal="center" vertical="center" wrapText="1"/>
    </xf>
    <xf numFmtId="0" fontId="0" fillId="41" borderId="44" xfId="0" applyFill="1" applyBorder="1" applyAlignment="1">
      <alignment vertical="center"/>
    </xf>
    <xf numFmtId="0" fontId="15" fillId="41" borderId="44" xfId="0" applyFont="1" applyFill="1" applyBorder="1" applyAlignment="1">
      <alignment horizontal="center" vertical="center"/>
    </xf>
    <xf numFmtId="165" fontId="17" fillId="41" borderId="44" xfId="0" applyNumberFormat="1" applyFont="1" applyFill="1" applyBorder="1" applyAlignment="1">
      <alignment horizontal="center" vertical="center"/>
    </xf>
    <xf numFmtId="166" fontId="17" fillId="41" borderId="44" xfId="37" applyNumberFormat="1" applyFont="1" applyFill="1" applyBorder="1" applyAlignment="1">
      <alignment horizontal="center" vertical="center"/>
    </xf>
    <xf numFmtId="166" fontId="29" fillId="41" borderId="44" xfId="37" applyNumberFormat="1" applyFont="1" applyFill="1" applyBorder="1" applyAlignment="1">
      <alignment horizontal="center" vertical="center" wrapText="1"/>
    </xf>
    <xf numFmtId="0" fontId="23" fillId="40" borderId="44" xfId="0" applyFont="1" applyFill="1" applyBorder="1" applyAlignment="1">
      <alignment vertical="center"/>
    </xf>
    <xf numFmtId="168" fontId="13" fillId="38" borderId="44" xfId="0" applyNumberFormat="1" applyFont="1" applyFill="1" applyBorder="1" applyAlignment="1">
      <alignment horizontal="center" vertical="center"/>
    </xf>
    <xf numFmtId="166" fontId="13" fillId="38" borderId="44" xfId="37" applyNumberFormat="1" applyFont="1" applyFill="1" applyBorder="1" applyAlignment="1">
      <alignment horizontal="center" vertical="center"/>
    </xf>
    <xf numFmtId="166" fontId="30" fillId="38" borderId="44" xfId="37" applyNumberFormat="1" applyFont="1" applyFill="1" applyBorder="1" applyAlignment="1">
      <alignment horizontal="center" vertical="center" wrapText="1"/>
    </xf>
    <xf numFmtId="0" fontId="15" fillId="34" borderId="44" xfId="0" applyFont="1" applyFill="1" applyBorder="1" applyAlignment="1">
      <alignment horizontal="center" vertical="center"/>
    </xf>
    <xf numFmtId="165" fontId="17" fillId="34" borderId="44" xfId="0" applyNumberFormat="1" applyFont="1" applyFill="1" applyBorder="1" applyAlignment="1">
      <alignment horizontal="center" vertical="center"/>
    </xf>
    <xf numFmtId="166" fontId="17" fillId="34" borderId="44" xfId="37" applyNumberFormat="1" applyFont="1" applyFill="1" applyBorder="1" applyAlignment="1">
      <alignment horizontal="center" vertical="center"/>
    </xf>
    <xf numFmtId="166" fontId="29" fillId="34" borderId="44" xfId="37" applyNumberFormat="1" applyFont="1" applyFill="1" applyBorder="1" applyAlignment="1">
      <alignment horizontal="center" vertical="center" wrapText="1"/>
    </xf>
    <xf numFmtId="0" fontId="15" fillId="31" borderId="44" xfId="0" applyFont="1" applyFill="1" applyBorder="1" applyAlignment="1">
      <alignment horizontal="center" vertical="center"/>
    </xf>
    <xf numFmtId="165" fontId="17" fillId="31" borderId="44" xfId="0" applyNumberFormat="1" applyFont="1" applyFill="1" applyBorder="1" applyAlignment="1">
      <alignment horizontal="center" vertical="center"/>
    </xf>
    <xf numFmtId="166" fontId="17" fillId="31" borderId="44" xfId="37" applyNumberFormat="1" applyFont="1" applyFill="1" applyBorder="1" applyAlignment="1">
      <alignment horizontal="center" vertical="center"/>
    </xf>
    <xf numFmtId="166" fontId="29" fillId="31" borderId="44" xfId="37" applyNumberFormat="1" applyFont="1" applyFill="1" applyBorder="1" applyAlignment="1">
      <alignment horizontal="center" vertical="center" wrapText="1"/>
    </xf>
    <xf numFmtId="0" fontId="0" fillId="42" borderId="44" xfId="0" applyFill="1" applyBorder="1" applyAlignment="1">
      <alignment vertical="center"/>
    </xf>
    <xf numFmtId="0" fontId="15" fillId="42" borderId="44" xfId="0" applyFont="1" applyFill="1" applyBorder="1" applyAlignment="1">
      <alignment horizontal="center" vertical="center"/>
    </xf>
    <xf numFmtId="165" fontId="17" fillId="42" borderId="44" xfId="0" applyNumberFormat="1" applyFont="1" applyFill="1" applyBorder="1" applyAlignment="1">
      <alignment horizontal="center" vertical="center"/>
    </xf>
    <xf numFmtId="166" fontId="17" fillId="42" borderId="44" xfId="37" applyNumberFormat="1" applyFont="1" applyFill="1" applyBorder="1" applyAlignment="1">
      <alignment horizontal="center" vertical="center"/>
    </xf>
    <xf numFmtId="166" fontId="29" fillId="42" borderId="44" xfId="37" applyNumberFormat="1" applyFont="1" applyFill="1" applyBorder="1" applyAlignment="1">
      <alignment horizontal="center" vertical="center" wrapText="1"/>
    </xf>
    <xf numFmtId="0" fontId="23" fillId="31" borderId="44" xfId="0" applyFont="1" applyFill="1" applyBorder="1" applyAlignment="1">
      <alignment vertical="center"/>
    </xf>
    <xf numFmtId="168" fontId="13" fillId="37" borderId="44" xfId="0" applyNumberFormat="1" applyFont="1" applyFill="1" applyBorder="1" applyAlignment="1">
      <alignment horizontal="center" vertical="center"/>
    </xf>
    <xf numFmtId="166" fontId="13" fillId="37" borderId="44" xfId="37" applyNumberFormat="1" applyFont="1" applyFill="1" applyBorder="1" applyAlignment="1">
      <alignment horizontal="center" vertical="center"/>
    </xf>
    <xf numFmtId="166" fontId="30" fillId="37" borderId="44" xfId="37" applyNumberFormat="1" applyFont="1" applyFill="1" applyBorder="1" applyAlignment="1">
      <alignment horizontal="center" vertical="center" wrapText="1"/>
    </xf>
    <xf numFmtId="0" fontId="0" fillId="43" borderId="44" xfId="0" applyFill="1" applyBorder="1" applyAlignment="1">
      <alignment vertical="center"/>
    </xf>
    <xf numFmtId="0" fontId="15" fillId="43" borderId="44" xfId="0" applyFont="1" applyFill="1" applyBorder="1" applyAlignment="1">
      <alignment horizontal="center" vertical="center"/>
    </xf>
    <xf numFmtId="165" fontId="17" fillId="43" borderId="44" xfId="0" applyNumberFormat="1" applyFont="1" applyFill="1" applyBorder="1" applyAlignment="1">
      <alignment horizontal="center" vertical="center"/>
    </xf>
    <xf numFmtId="166" fontId="17" fillId="43" borderId="44" xfId="37" applyNumberFormat="1" applyFont="1" applyFill="1" applyBorder="1" applyAlignment="1">
      <alignment horizontal="center" vertical="center"/>
    </xf>
    <xf numFmtId="166" fontId="29" fillId="43" borderId="44" xfId="37" applyNumberFormat="1" applyFont="1" applyFill="1" applyBorder="1" applyAlignment="1">
      <alignment horizontal="center" vertical="center" wrapText="1"/>
    </xf>
    <xf numFmtId="0" fontId="23" fillId="34" borderId="44" xfId="0" applyFont="1" applyFill="1" applyBorder="1" applyAlignment="1">
      <alignment vertical="center"/>
    </xf>
    <xf numFmtId="0" fontId="13" fillId="44" borderId="44" xfId="0" applyFont="1" applyFill="1" applyBorder="1" applyAlignment="1">
      <alignment vertical="center"/>
    </xf>
    <xf numFmtId="3" fontId="13" fillId="44" borderId="44" xfId="0" applyNumberFormat="1" applyFont="1" applyFill="1" applyBorder="1" applyAlignment="1">
      <alignment horizontal="center" vertical="center"/>
    </xf>
    <xf numFmtId="166" fontId="13" fillId="44" borderId="44" xfId="37" applyNumberFormat="1" applyFont="1" applyFill="1" applyBorder="1" applyAlignment="1">
      <alignment horizontal="center" vertical="center"/>
    </xf>
    <xf numFmtId="0" fontId="69" fillId="44" borderId="44" xfId="0" applyFont="1" applyFill="1" applyBorder="1" applyAlignment="1">
      <alignment vertical="center"/>
    </xf>
    <xf numFmtId="0" fontId="77" fillId="44" borderId="44" xfId="0" applyFont="1" applyFill="1" applyBorder="1" applyAlignment="1">
      <alignment horizontal="center" vertical="center"/>
    </xf>
    <xf numFmtId="0" fontId="18" fillId="32" borderId="45" xfId="0" applyFont="1" applyFill="1" applyBorder="1" applyAlignment="1">
      <alignment vertical="center" wrapText="1"/>
    </xf>
    <xf numFmtId="0" fontId="18" fillId="32" borderId="45" xfId="0" applyNumberFormat="1" applyFont="1" applyFill="1" applyBorder="1" applyAlignment="1">
      <alignment horizontal="center" vertical="center" wrapText="1"/>
    </xf>
    <xf numFmtId="166" fontId="21" fillId="32" borderId="45" xfId="37" applyNumberFormat="1" applyFont="1" applyFill="1" applyBorder="1" applyAlignment="1">
      <alignment horizontal="center" vertical="center" wrapText="1"/>
    </xf>
    <xf numFmtId="0" fontId="21" fillId="32" borderId="45" xfId="0" applyFont="1" applyFill="1" applyBorder="1" applyAlignment="1">
      <alignment horizontal="center" vertical="center" wrapText="1"/>
    </xf>
    <xf numFmtId="166" fontId="18" fillId="32" borderId="45" xfId="37" applyNumberFormat="1" applyFont="1" applyFill="1" applyBorder="1" applyAlignment="1">
      <alignment horizontal="center" vertical="center" wrapText="1"/>
    </xf>
    <xf numFmtId="0" fontId="18" fillId="35" borderId="45" xfId="0" applyFont="1" applyFill="1" applyBorder="1" applyAlignment="1">
      <alignment vertical="center" wrapText="1"/>
    </xf>
    <xf numFmtId="0" fontId="18" fillId="35" borderId="45" xfId="0" applyNumberFormat="1" applyFont="1" applyFill="1" applyBorder="1" applyAlignment="1">
      <alignment horizontal="center" vertical="center" wrapText="1"/>
    </xf>
    <xf numFmtId="166" fontId="21" fillId="35" borderId="45" xfId="0" applyNumberFormat="1" applyFont="1" applyFill="1" applyBorder="1" applyAlignment="1">
      <alignment horizontal="center" vertical="center" wrapText="1"/>
    </xf>
    <xf numFmtId="3" fontId="21" fillId="35" borderId="45" xfId="0" applyNumberFormat="1" applyFont="1" applyFill="1" applyBorder="1" applyAlignment="1">
      <alignment horizontal="center" vertical="center" wrapText="1"/>
    </xf>
    <xf numFmtId="166" fontId="18" fillId="35" borderId="45" xfId="37" applyNumberFormat="1" applyFont="1" applyFill="1" applyBorder="1" applyAlignment="1">
      <alignment horizontal="center" vertical="center" wrapText="1"/>
    </xf>
    <xf numFmtId="3" fontId="21" fillId="32" borderId="45" xfId="0" applyNumberFormat="1" applyFont="1" applyFill="1" applyBorder="1" applyAlignment="1">
      <alignment horizontal="center" vertical="center" wrapText="1"/>
    </xf>
    <xf numFmtId="0" fontId="18" fillId="32" borderId="45" xfId="0" applyFont="1" applyFill="1" applyBorder="1" applyAlignment="1">
      <alignment horizontal="center" vertical="center" wrapText="1"/>
    </xf>
    <xf numFmtId="0" fontId="21" fillId="35" borderId="45" xfId="0" applyFont="1" applyFill="1" applyBorder="1" applyAlignment="1">
      <alignment vertical="center" wrapText="1"/>
    </xf>
    <xf numFmtId="0" fontId="21" fillId="35" borderId="45" xfId="0" applyNumberFormat="1" applyFont="1" applyFill="1" applyBorder="1" applyAlignment="1">
      <alignment horizontal="center" vertical="center" wrapText="1"/>
    </xf>
    <xf numFmtId="166" fontId="21" fillId="35" borderId="45" xfId="37" applyNumberFormat="1" applyFont="1" applyFill="1" applyBorder="1" applyAlignment="1">
      <alignment horizontal="center" vertical="center" wrapText="1"/>
    </xf>
    <xf numFmtId="49" fontId="21" fillId="32" borderId="45" xfId="0" applyNumberFormat="1" applyFont="1" applyFill="1" applyBorder="1" applyAlignment="1">
      <alignment vertical="center" wrapText="1"/>
    </xf>
    <xf numFmtId="0" fontId="21" fillId="32" borderId="45" xfId="0" applyFont="1" applyFill="1" applyBorder="1" applyAlignment="1">
      <alignment vertical="center" wrapText="1"/>
    </xf>
    <xf numFmtId="0" fontId="21" fillId="32" borderId="45" xfId="0" applyNumberFormat="1" applyFont="1" applyFill="1" applyBorder="1" applyAlignment="1">
      <alignment horizontal="center" vertical="center" wrapText="1"/>
    </xf>
    <xf numFmtId="167" fontId="21" fillId="32" borderId="45" xfId="0" applyNumberFormat="1" applyFont="1" applyFill="1" applyBorder="1" applyAlignment="1">
      <alignment horizontal="center" vertical="center" wrapText="1"/>
    </xf>
    <xf numFmtId="164" fontId="21" fillId="32" borderId="45" xfId="0" applyNumberFormat="1" applyFont="1" applyFill="1" applyBorder="1" applyAlignment="1">
      <alignment horizontal="center" vertical="center" wrapText="1"/>
    </xf>
    <xf numFmtId="164" fontId="21" fillId="35" borderId="45" xfId="0" applyNumberFormat="1" applyFont="1" applyFill="1" applyBorder="1" applyAlignment="1">
      <alignment horizontal="center" vertical="center" wrapText="1"/>
    </xf>
    <xf numFmtId="0" fontId="18" fillId="35" borderId="45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/>
    </xf>
    <xf numFmtId="0" fontId="37" fillId="33" borderId="45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12" fillId="26" borderId="44" xfId="0" applyFont="1" applyFill="1" applyBorder="1" applyAlignment="1">
      <alignment vertical="center"/>
    </xf>
    <xf numFmtId="0" fontId="15" fillId="43" borderId="44" xfId="0" applyFont="1" applyFill="1" applyBorder="1" applyAlignment="1">
      <alignment vertical="center"/>
    </xf>
    <xf numFmtId="166" fontId="79" fillId="0" borderId="0" xfId="37" applyNumberFormat="1" applyFont="1" applyFill="1" applyBorder="1" applyAlignment="1">
      <alignment horizontal="left" vertical="center"/>
    </xf>
    <xf numFmtId="168" fontId="17" fillId="0" borderId="0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165" fontId="19" fillId="32" borderId="44" xfId="0" applyNumberFormat="1" applyFont="1" applyFill="1" applyBorder="1" applyAlignment="1">
      <alignment horizontal="center" vertical="center"/>
    </xf>
    <xf numFmtId="0" fontId="13" fillId="33" borderId="46" xfId="0" applyFont="1" applyFill="1" applyBorder="1" applyAlignment="1">
      <alignment horizontal="center" vertical="center" wrapText="1"/>
    </xf>
    <xf numFmtId="166" fontId="21" fillId="32" borderId="46" xfId="37" applyNumberFormat="1" applyFont="1" applyFill="1" applyBorder="1" applyAlignment="1">
      <alignment horizontal="center" vertical="center" wrapText="1"/>
    </xf>
    <xf numFmtId="166" fontId="21" fillId="35" borderId="46" xfId="0" applyNumberFormat="1" applyFont="1" applyFill="1" applyBorder="1" applyAlignment="1">
      <alignment horizontal="center" vertical="center" wrapText="1"/>
    </xf>
    <xf numFmtId="166" fontId="21" fillId="32" borderId="46" xfId="0" applyNumberFormat="1" applyFont="1" applyFill="1" applyBorder="1" applyAlignment="1">
      <alignment horizontal="center" vertical="center" wrapText="1"/>
    </xf>
    <xf numFmtId="0" fontId="18" fillId="35" borderId="46" xfId="0" applyFont="1" applyFill="1" applyBorder="1" applyAlignment="1">
      <alignment horizontal="center" vertical="center" wrapText="1"/>
    </xf>
    <xf numFmtId="0" fontId="18" fillId="32" borderId="46" xfId="0" applyFont="1" applyFill="1" applyBorder="1" applyAlignment="1">
      <alignment horizontal="center" vertical="center" wrapText="1"/>
    </xf>
    <xf numFmtId="166" fontId="18" fillId="35" borderId="46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166" fontId="18" fillId="0" borderId="0" xfId="0" applyNumberFormat="1" applyFont="1" applyFill="1" applyBorder="1" applyAlignment="1">
      <alignment vertical="center" wrapText="1"/>
    </xf>
    <xf numFmtId="166" fontId="18" fillId="0" borderId="0" xfId="37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166" fontId="21" fillId="0" borderId="0" xfId="37" applyNumberFormat="1" applyFont="1" applyFill="1" applyBorder="1" applyAlignment="1">
      <alignment vertical="center" wrapText="1"/>
    </xf>
    <xf numFmtId="166" fontId="67" fillId="41" borderId="44" xfId="37" applyNumberFormat="1" applyFont="1" applyFill="1" applyBorder="1" applyAlignment="1">
      <alignment horizontal="center" vertical="center"/>
    </xf>
    <xf numFmtId="166" fontId="67" fillId="40" borderId="44" xfId="37" applyNumberFormat="1" applyFont="1" applyFill="1" applyBorder="1" applyAlignment="1">
      <alignment horizontal="center" vertical="center"/>
    </xf>
    <xf numFmtId="166" fontId="67" fillId="42" borderId="44" xfId="37" applyNumberFormat="1" applyFont="1" applyFill="1" applyBorder="1" applyAlignment="1">
      <alignment horizontal="center" vertical="center"/>
    </xf>
    <xf numFmtId="166" fontId="67" fillId="31" borderId="44" xfId="37" applyNumberFormat="1" applyFont="1" applyFill="1" applyBorder="1" applyAlignment="1">
      <alignment horizontal="center" vertical="center"/>
    </xf>
    <xf numFmtId="166" fontId="67" fillId="43" borderId="44" xfId="37" applyNumberFormat="1" applyFont="1" applyFill="1" applyBorder="1" applyAlignment="1">
      <alignment horizontal="center" vertical="center"/>
    </xf>
    <xf numFmtId="166" fontId="67" fillId="34" borderId="44" xfId="37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80" fillId="0" borderId="0" xfId="0" applyFont="1" applyFill="1" applyBorder="1" applyAlignment="1">
      <alignment horizontal="left" vertical="center"/>
    </xf>
    <xf numFmtId="0" fontId="12" fillId="35" borderId="44" xfId="0" applyFont="1" applyFill="1" applyBorder="1" applyAlignment="1">
      <alignment vertical="center"/>
    </xf>
    <xf numFmtId="0" fontId="98" fillId="32" borderId="44" xfId="0" applyFont="1" applyFill="1" applyBorder="1" applyAlignment="1">
      <alignment vertical="center"/>
    </xf>
    <xf numFmtId="0" fontId="99" fillId="35" borderId="44" xfId="0" applyFont="1" applyFill="1" applyBorder="1" applyAlignment="1">
      <alignment vertical="center"/>
    </xf>
    <xf numFmtId="0" fontId="99" fillId="32" borderId="44" xfId="0" applyFont="1" applyFill="1" applyBorder="1" applyAlignment="1">
      <alignment horizontal="center" vertical="center"/>
    </xf>
    <xf numFmtId="3" fontId="97" fillId="32" borderId="44" xfId="0" applyNumberFormat="1" applyFont="1" applyFill="1" applyBorder="1" applyAlignment="1">
      <alignment horizontal="center" vertical="center"/>
    </xf>
    <xf numFmtId="166" fontId="97" fillId="32" borderId="44" xfId="37" applyNumberFormat="1" applyFont="1" applyFill="1" applyBorder="1" applyAlignment="1">
      <alignment horizontal="center" vertical="center"/>
    </xf>
    <xf numFmtId="0" fontId="98" fillId="32" borderId="44" xfId="0" applyFont="1" applyFill="1" applyBorder="1" applyAlignment="1">
      <alignment horizontal="center" vertical="center"/>
    </xf>
    <xf numFmtId="0" fontId="99" fillId="35" borderId="44" xfId="0" applyFont="1" applyFill="1" applyBorder="1" applyAlignment="1">
      <alignment horizontal="center" vertical="center"/>
    </xf>
    <xf numFmtId="3" fontId="97" fillId="35" borderId="44" xfId="0" applyNumberFormat="1" applyFont="1" applyFill="1" applyBorder="1" applyAlignment="1">
      <alignment horizontal="center" vertical="center"/>
    </xf>
    <xf numFmtId="166" fontId="97" fillId="35" borderId="44" xfId="37" applyNumberFormat="1" applyFont="1" applyFill="1" applyBorder="1" applyAlignment="1">
      <alignment horizontal="center" vertical="center"/>
    </xf>
    <xf numFmtId="3" fontId="17" fillId="76" borderId="44" xfId="0" applyNumberFormat="1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left" vertical="center"/>
    </xf>
    <xf numFmtId="0" fontId="13" fillId="0" borderId="44" xfId="0" applyFont="1" applyFill="1" applyBorder="1" applyAlignment="1">
      <alignment vertical="center"/>
    </xf>
    <xf numFmtId="0" fontId="37" fillId="0" borderId="44" xfId="0" applyFont="1" applyFill="1" applyBorder="1" applyAlignment="1">
      <alignment vertical="center"/>
    </xf>
    <xf numFmtId="168" fontId="13" fillId="0" borderId="44" xfId="0" applyNumberFormat="1" applyFont="1" applyFill="1" applyBorder="1" applyAlignment="1">
      <alignment horizontal="center" vertical="center"/>
    </xf>
    <xf numFmtId="165" fontId="13" fillId="0" borderId="44" xfId="0" applyNumberFormat="1" applyFont="1" applyFill="1" applyBorder="1" applyAlignment="1">
      <alignment horizontal="center" vertical="center"/>
    </xf>
    <xf numFmtId="166" fontId="13" fillId="0" borderId="44" xfId="37" applyNumberFormat="1" applyFont="1" applyFill="1" applyBorder="1" applyAlignment="1">
      <alignment horizontal="center" vertical="center"/>
    </xf>
    <xf numFmtId="166" fontId="30" fillId="0" borderId="44" xfId="37" applyNumberFormat="1" applyFont="1" applyFill="1" applyBorder="1" applyAlignment="1">
      <alignment horizontal="center" vertical="center" wrapText="1"/>
    </xf>
    <xf numFmtId="166" fontId="70" fillId="0" borderId="0" xfId="37" applyNumberFormat="1" applyFont="1" applyFill="1" applyBorder="1" applyAlignment="1">
      <alignment horizontal="center" vertical="center"/>
    </xf>
    <xf numFmtId="0" fontId="102" fillId="0" borderId="0" xfId="0" applyFont="1" applyAlignment="1">
      <alignment vertical="top"/>
    </xf>
    <xf numFmtId="166" fontId="13" fillId="38" borderId="44" xfId="0" applyNumberFormat="1" applyFont="1" applyFill="1" applyBorder="1" applyAlignment="1">
      <alignment horizontal="center" vertical="center"/>
    </xf>
    <xf numFmtId="166" fontId="13" fillId="37" borderId="44" xfId="0" applyNumberFormat="1" applyFont="1" applyFill="1" applyBorder="1" applyAlignment="1">
      <alignment horizontal="center" vertical="center"/>
    </xf>
    <xf numFmtId="166" fontId="69" fillId="38" borderId="44" xfId="0" applyNumberFormat="1" applyFont="1" applyFill="1" applyBorder="1" applyAlignment="1">
      <alignment horizontal="center" vertical="center"/>
    </xf>
    <xf numFmtId="166" fontId="69" fillId="37" borderId="44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3" fillId="25" borderId="44" xfId="0" applyFont="1" applyFill="1" applyBorder="1" applyAlignment="1">
      <alignment horizontal="center" vertical="center"/>
    </xf>
    <xf numFmtId="0" fontId="13" fillId="25" borderId="44" xfId="0" applyFont="1" applyFill="1" applyBorder="1" applyAlignment="1">
      <alignment horizontal="center" vertical="center" wrapText="1"/>
    </xf>
    <xf numFmtId="166" fontId="29" fillId="26" borderId="44" xfId="37" applyNumberFormat="1" applyFont="1" applyFill="1" applyBorder="1" applyAlignment="1">
      <alignment horizontal="center" vertical="center" wrapText="1"/>
    </xf>
    <xf numFmtId="166" fontId="29" fillId="27" borderId="44" xfId="37" applyNumberFormat="1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 wrapText="1"/>
    </xf>
    <xf numFmtId="0" fontId="37" fillId="33" borderId="44" xfId="0" applyFont="1" applyFill="1" applyBorder="1" applyAlignment="1">
      <alignment horizontal="center" vertical="center" wrapText="1"/>
    </xf>
    <xf numFmtId="0" fontId="29" fillId="32" borderId="44" xfId="0" applyFont="1" applyFill="1" applyBorder="1" applyAlignment="1">
      <alignment horizontal="center" vertical="center" wrapText="1"/>
    </xf>
    <xf numFmtId="166" fontId="29" fillId="32" borderId="44" xfId="37" applyNumberFormat="1" applyFont="1" applyFill="1" applyBorder="1" applyAlignment="1">
      <alignment horizontal="center" vertical="center" wrapText="1"/>
    </xf>
    <xf numFmtId="166" fontId="29" fillId="35" borderId="44" xfId="37" applyNumberFormat="1" applyFont="1" applyFill="1" applyBorder="1" applyAlignment="1">
      <alignment horizontal="center" vertical="center" wrapText="1"/>
    </xf>
    <xf numFmtId="0" fontId="13" fillId="38" borderId="44" xfId="0" applyFont="1" applyFill="1" applyBorder="1" applyAlignment="1">
      <alignment horizontal="center" vertical="center" wrapText="1"/>
    </xf>
    <xf numFmtId="0" fontId="13" fillId="38" borderId="44" xfId="0" applyFont="1" applyFill="1" applyBorder="1" applyAlignment="1">
      <alignment horizontal="center" vertical="center"/>
    </xf>
    <xf numFmtId="0" fontId="13" fillId="37" borderId="44" xfId="0" applyFont="1" applyFill="1" applyBorder="1" applyAlignment="1">
      <alignment horizontal="center" vertical="center" wrapText="1"/>
    </xf>
    <xf numFmtId="0" fontId="13" fillId="36" borderId="44" xfId="0" applyFont="1" applyFill="1" applyBorder="1" applyAlignment="1">
      <alignment horizontal="center" vertical="center" wrapText="1"/>
    </xf>
    <xf numFmtId="0" fontId="13" fillId="36" borderId="44" xfId="0" applyFont="1" applyFill="1" applyBorder="1" applyAlignment="1">
      <alignment horizontal="center" vertical="center"/>
    </xf>
    <xf numFmtId="0" fontId="13" fillId="37" borderId="44" xfId="0" applyFont="1" applyFill="1" applyBorder="1" applyAlignment="1">
      <alignment horizontal="center" vertical="center"/>
    </xf>
    <xf numFmtId="0" fontId="0" fillId="0" borderId="0" xfId="0"/>
    <xf numFmtId="0" fontId="13" fillId="33" borderId="44" xfId="0" applyFont="1" applyFill="1" applyBorder="1" applyAlignment="1">
      <alignment horizontal="center" vertical="center" wrapText="1"/>
    </xf>
    <xf numFmtId="0" fontId="13" fillId="25" borderId="44" xfId="0" applyFont="1" applyFill="1" applyBorder="1" applyAlignment="1">
      <alignment horizontal="center" vertical="center" wrapText="1"/>
    </xf>
    <xf numFmtId="166" fontId="29" fillId="26" borderId="44" xfId="37" applyNumberFormat="1" applyFont="1" applyFill="1" applyBorder="1" applyAlignment="1">
      <alignment horizontal="center" vertical="center" wrapText="1"/>
    </xf>
    <xf numFmtId="166" fontId="29" fillId="27" borderId="44" xfId="37" applyNumberFormat="1" applyFont="1" applyFill="1" applyBorder="1" applyAlignment="1">
      <alignment horizontal="center" vertical="center" wrapText="1"/>
    </xf>
    <xf numFmtId="0" fontId="0" fillId="0" borderId="0" xfId="0"/>
    <xf numFmtId="0" fontId="13" fillId="33" borderId="4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1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166" fontId="1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/>
    <xf numFmtId="166" fontId="12" fillId="0" borderId="0" xfId="37" applyNumberFormat="1" applyFill="1" applyBorder="1"/>
    <xf numFmtId="3" fontId="13" fillId="0" borderId="0" xfId="0" applyNumberFormat="1" applyFont="1" applyFill="1" applyBorder="1" applyAlignment="1">
      <alignment horizontal="center" vertical="center"/>
    </xf>
    <xf numFmtId="0" fontId="104" fillId="0" borderId="0" xfId="160" applyFont="1" applyBorder="1"/>
    <xf numFmtId="0" fontId="105" fillId="0" borderId="0" xfId="160" applyFont="1" applyBorder="1"/>
    <xf numFmtId="0" fontId="106" fillId="0" borderId="0" xfId="160" applyFont="1" applyBorder="1" applyAlignment="1">
      <alignment vertical="center"/>
    </xf>
    <xf numFmtId="0" fontId="108" fillId="0" borderId="0" xfId="160" applyFont="1" applyBorder="1" applyAlignment="1">
      <alignment horizontal="left"/>
    </xf>
    <xf numFmtId="14" fontId="105" fillId="0" borderId="0" xfId="160" applyNumberFormat="1" applyFont="1" applyBorder="1" applyAlignment="1">
      <alignment horizontal="left"/>
    </xf>
    <xf numFmtId="14" fontId="70" fillId="0" borderId="0" xfId="160" applyNumberFormat="1" applyFont="1" applyBorder="1" applyAlignment="1">
      <alignment horizontal="left"/>
    </xf>
    <xf numFmtId="14" fontId="108" fillId="0" borderId="0" xfId="160" applyNumberFormat="1" applyFont="1" applyFill="1" applyBorder="1" applyAlignment="1">
      <alignment horizontal="left"/>
    </xf>
    <xf numFmtId="14" fontId="105" fillId="0" borderId="0" xfId="160" applyNumberFormat="1" applyFont="1" applyFill="1" applyBorder="1" applyAlignment="1">
      <alignment horizontal="left"/>
    </xf>
    <xf numFmtId="14" fontId="70" fillId="0" borderId="0" xfId="160" applyNumberFormat="1" applyFont="1" applyFill="1" applyBorder="1" applyAlignment="1">
      <alignment horizontal="left"/>
    </xf>
    <xf numFmtId="0" fontId="108" fillId="0" borderId="0" xfId="160" applyFont="1" applyBorder="1"/>
    <xf numFmtId="0" fontId="107" fillId="0" borderId="0" xfId="160" applyFont="1" applyBorder="1"/>
    <xf numFmtId="0" fontId="109" fillId="0" borderId="0" xfId="160" applyFont="1"/>
    <xf numFmtId="0" fontId="105" fillId="0" borderId="0" xfId="160" applyFont="1"/>
    <xf numFmtId="0" fontId="104" fillId="0" borderId="0" xfId="160" applyFont="1"/>
    <xf numFmtId="0" fontId="110" fillId="0" borderId="0" xfId="160" applyFont="1"/>
    <xf numFmtId="0" fontId="1" fillId="0" borderId="0" xfId="160"/>
    <xf numFmtId="0" fontId="104" fillId="32" borderId="0" xfId="0" applyFont="1" applyFill="1"/>
    <xf numFmtId="0" fontId="112" fillId="32" borderId="0" xfId="0" applyFont="1" applyFill="1" applyAlignment="1">
      <alignment vertical="center"/>
    </xf>
    <xf numFmtId="0" fontId="104" fillId="0" borderId="0" xfId="0" applyFont="1" applyFill="1"/>
    <xf numFmtId="0" fontId="106" fillId="0" borderId="58" xfId="160" applyFont="1" applyFill="1" applyBorder="1" applyAlignment="1">
      <alignment horizontal="center" vertical="center"/>
    </xf>
    <xf numFmtId="0" fontId="106" fillId="0" borderId="59" xfId="160" applyFont="1" applyFill="1" applyBorder="1" applyAlignment="1">
      <alignment horizontal="center" vertical="center"/>
    </xf>
    <xf numFmtId="0" fontId="106" fillId="0" borderId="60" xfId="160" applyFont="1" applyFill="1" applyBorder="1" applyAlignment="1">
      <alignment horizontal="center" vertical="center"/>
    </xf>
    <xf numFmtId="0" fontId="106" fillId="0" borderId="61" xfId="160" applyFont="1" applyFill="1" applyBorder="1" applyAlignment="1">
      <alignment horizontal="center" vertical="center"/>
    </xf>
    <xf numFmtId="0" fontId="106" fillId="0" borderId="0" xfId="160" applyFont="1" applyFill="1" applyBorder="1" applyAlignment="1">
      <alignment horizontal="center" vertical="center"/>
    </xf>
    <xf numFmtId="0" fontId="106" fillId="0" borderId="62" xfId="160" applyFont="1" applyFill="1" applyBorder="1" applyAlignment="1">
      <alignment horizontal="center" vertical="center"/>
    </xf>
    <xf numFmtId="0" fontId="107" fillId="0" borderId="63" xfId="160" applyFont="1" applyFill="1" applyBorder="1" applyAlignment="1">
      <alignment horizontal="center" wrapText="1"/>
    </xf>
    <xf numFmtId="0" fontId="107" fillId="0" borderId="64" xfId="160" applyFont="1" applyFill="1" applyBorder="1" applyAlignment="1">
      <alignment horizontal="center" wrapText="1"/>
    </xf>
    <xf numFmtId="0" fontId="107" fillId="0" borderId="65" xfId="160" applyFont="1" applyFill="1" applyBorder="1" applyAlignment="1">
      <alignment horizontal="center" wrapText="1"/>
    </xf>
    <xf numFmtId="0" fontId="13" fillId="38" borderId="44" xfId="0" applyFont="1" applyFill="1" applyBorder="1" applyAlignment="1">
      <alignment horizontal="center" vertical="center" wrapText="1"/>
    </xf>
    <xf numFmtId="0" fontId="13" fillId="37" borderId="48" xfId="0" applyFont="1" applyFill="1" applyBorder="1" applyAlignment="1">
      <alignment horizontal="center" vertical="center"/>
    </xf>
    <xf numFmtId="0" fontId="13" fillId="37" borderId="49" xfId="0" applyFont="1" applyFill="1" applyBorder="1" applyAlignment="1">
      <alignment horizontal="center" vertical="center"/>
    </xf>
    <xf numFmtId="0" fontId="37" fillId="37" borderId="44" xfId="0" applyFont="1" applyFill="1" applyBorder="1" applyAlignment="1">
      <alignment horizontal="center" vertical="center" wrapText="1"/>
    </xf>
    <xf numFmtId="0" fontId="13" fillId="37" borderId="44" xfId="0" applyFont="1" applyFill="1" applyBorder="1" applyAlignment="1">
      <alignment horizontal="center" vertical="center" wrapText="1"/>
    </xf>
    <xf numFmtId="0" fontId="13" fillId="37" borderId="44" xfId="0" applyFont="1" applyFill="1" applyBorder="1" applyAlignment="1">
      <alignment horizontal="center" vertical="center"/>
    </xf>
    <xf numFmtId="0" fontId="13" fillId="38" borderId="48" xfId="0" applyFont="1" applyFill="1" applyBorder="1" applyAlignment="1">
      <alignment horizontal="center" vertical="center"/>
    </xf>
    <xf numFmtId="0" fontId="13" fillId="38" borderId="49" xfId="0" applyFont="1" applyFill="1" applyBorder="1" applyAlignment="1">
      <alignment horizontal="center" vertical="center"/>
    </xf>
    <xf numFmtId="0" fontId="37" fillId="38" borderId="44" xfId="0" applyFont="1" applyFill="1" applyBorder="1" applyAlignment="1">
      <alignment horizontal="center" vertical="center" wrapText="1"/>
    </xf>
    <xf numFmtId="0" fontId="13" fillId="38" borderId="44" xfId="0" applyFont="1" applyFill="1" applyBorder="1" applyAlignment="1">
      <alignment horizontal="center" vertical="center"/>
    </xf>
    <xf numFmtId="0" fontId="13" fillId="25" borderId="44" xfId="0" applyFont="1" applyFill="1" applyBorder="1" applyAlignment="1">
      <alignment horizontal="center" vertical="center" wrapText="1"/>
    </xf>
    <xf numFmtId="0" fontId="13" fillId="36" borderId="48" xfId="0" applyFont="1" applyFill="1" applyBorder="1" applyAlignment="1">
      <alignment horizontal="center" vertical="center"/>
    </xf>
    <xf numFmtId="0" fontId="13" fillId="36" borderId="49" xfId="0" applyFont="1" applyFill="1" applyBorder="1" applyAlignment="1">
      <alignment horizontal="center" vertical="center"/>
    </xf>
    <xf numFmtId="0" fontId="37" fillId="36" borderId="44" xfId="0" applyFont="1" applyFill="1" applyBorder="1" applyAlignment="1">
      <alignment horizontal="center" vertical="center" wrapText="1"/>
    </xf>
    <xf numFmtId="0" fontId="13" fillId="36" borderId="44" xfId="0" applyFont="1" applyFill="1" applyBorder="1" applyAlignment="1">
      <alignment horizontal="center" vertical="center" wrapText="1"/>
    </xf>
    <xf numFmtId="0" fontId="13" fillId="36" borderId="44" xfId="0" applyFont="1" applyFill="1" applyBorder="1" applyAlignment="1">
      <alignment horizontal="center" vertical="center"/>
    </xf>
    <xf numFmtId="0" fontId="13" fillId="25" borderId="44" xfId="0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37" fillId="25" borderId="44" xfId="0" applyFont="1" applyFill="1" applyBorder="1" applyAlignment="1">
      <alignment horizontal="center" vertical="center" wrapText="1"/>
    </xf>
    <xf numFmtId="0" fontId="13" fillId="25" borderId="44" xfId="0" applyFont="1" applyFill="1" applyBorder="1" applyAlignment="1">
      <alignment horizontal="center" vertical="center"/>
    </xf>
    <xf numFmtId="0" fontId="69" fillId="25" borderId="44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37" fillId="33" borderId="44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 wrapText="1"/>
    </xf>
    <xf numFmtId="0" fontId="29" fillId="32" borderId="44" xfId="0" applyFont="1" applyFill="1" applyBorder="1" applyAlignment="1">
      <alignment horizontal="center" vertical="center" wrapText="1"/>
    </xf>
    <xf numFmtId="0" fontId="0" fillId="32" borderId="44" xfId="0" applyFill="1" applyBorder="1" applyAlignment="1">
      <alignment horizontal="center" vertical="center" wrapText="1"/>
    </xf>
    <xf numFmtId="0" fontId="15" fillId="32" borderId="44" xfId="0" applyFont="1" applyFill="1" applyBorder="1" applyAlignment="1">
      <alignment horizontal="center" vertical="center" wrapText="1"/>
    </xf>
    <xf numFmtId="0" fontId="25" fillId="0" borderId="47" xfId="0" applyFont="1" applyBorder="1" applyAlignment="1">
      <alignment vertical="top" wrapText="1"/>
    </xf>
    <xf numFmtId="0" fontId="0" fillId="0" borderId="47" xfId="0" applyBorder="1" applyAlignment="1">
      <alignment vertical="top"/>
    </xf>
    <xf numFmtId="166" fontId="29" fillId="32" borderId="44" xfId="37" applyNumberFormat="1" applyFont="1" applyFill="1" applyBorder="1" applyAlignment="1">
      <alignment horizontal="center" vertical="center" wrapText="1"/>
    </xf>
    <xf numFmtId="166" fontId="29" fillId="35" borderId="44" xfId="37" applyNumberFormat="1" applyFont="1" applyFill="1" applyBorder="1" applyAlignment="1">
      <alignment horizontal="center" vertical="center" wrapText="1"/>
    </xf>
    <xf numFmtId="0" fontId="112" fillId="32" borderId="0" xfId="0" applyFont="1" applyFill="1" applyAlignment="1">
      <alignment horizontal="left" vertical="center"/>
    </xf>
    <xf numFmtId="0" fontId="0" fillId="33" borderId="44" xfId="0" applyFill="1" applyBorder="1" applyAlignment="1">
      <alignment horizontal="center" vertical="center" wrapText="1"/>
    </xf>
    <xf numFmtId="0" fontId="26" fillId="28" borderId="0" xfId="35" applyFont="1" applyFill="1" applyAlignment="1">
      <alignment horizontal="left"/>
    </xf>
    <xf numFmtId="0" fontId="15" fillId="0" borderId="0" xfId="35" applyAlignment="1"/>
    <xf numFmtId="0" fontId="27" fillId="30" borderId="0" xfId="35" applyFont="1" applyFill="1" applyAlignment="1">
      <alignment horizontal="left"/>
    </xf>
    <xf numFmtId="0" fontId="24" fillId="0" borderId="0" xfId="31" applyAlignment="1" applyProtection="1">
      <alignment horizontal="left"/>
    </xf>
  </cellXfs>
  <cellStyles count="162">
    <cellStyle name="20% - Énfasis1" xfId="1" builtinId="30" customBuiltin="1"/>
    <cellStyle name="20% - Énfasis1 2" xfId="61"/>
    <cellStyle name="20% - Énfasis1 3" xfId="101"/>
    <cellStyle name="20% - Énfasis1 4" xfId="115"/>
    <cellStyle name="20% - Énfasis1 5" xfId="142"/>
    <cellStyle name="20% - Énfasis2" xfId="2" builtinId="34" customBuiltin="1"/>
    <cellStyle name="20% - Énfasis2 2" xfId="62"/>
    <cellStyle name="20% - Énfasis2 3" xfId="102"/>
    <cellStyle name="20% - Énfasis2 4" xfId="116"/>
    <cellStyle name="20% - Énfasis2 5" xfId="143"/>
    <cellStyle name="20% - Énfasis3" xfId="3" builtinId="38" customBuiltin="1"/>
    <cellStyle name="20% - Énfasis3 2" xfId="63"/>
    <cellStyle name="20% - Énfasis3 3" xfId="103"/>
    <cellStyle name="20% - Énfasis3 4" xfId="117"/>
    <cellStyle name="20% - Énfasis3 5" xfId="144"/>
    <cellStyle name="20% - Énfasis4" xfId="4" builtinId="42" customBuiltin="1"/>
    <cellStyle name="20% - Énfasis4 2" xfId="64"/>
    <cellStyle name="20% - Énfasis4 3" xfId="104"/>
    <cellStyle name="20% - Énfasis4 4" xfId="118"/>
    <cellStyle name="20% - Énfasis4 5" xfId="145"/>
    <cellStyle name="20% - Énfasis5" xfId="5" builtinId="46" customBuiltin="1"/>
    <cellStyle name="20% - Énfasis5 2" xfId="65"/>
    <cellStyle name="20% - Énfasis5 3" xfId="105"/>
    <cellStyle name="20% - Énfasis5 4" xfId="119"/>
    <cellStyle name="20% - Énfasis5 5" xfId="146"/>
    <cellStyle name="20% - Énfasis6" xfId="6" builtinId="50" customBuiltin="1"/>
    <cellStyle name="20% - Énfasis6 2" xfId="66"/>
    <cellStyle name="20% - Énfasis6 3" xfId="106"/>
    <cellStyle name="20% - Énfasis6 4" xfId="120"/>
    <cellStyle name="20% - Énfasis6 5" xfId="147"/>
    <cellStyle name="40% - Énfasis1" xfId="7" builtinId="31" customBuiltin="1"/>
    <cellStyle name="40% - Énfasis1 2" xfId="67"/>
    <cellStyle name="40% - Énfasis1 3" xfId="107"/>
    <cellStyle name="40% - Énfasis1 4" xfId="121"/>
    <cellStyle name="40% - Énfasis1 5" xfId="148"/>
    <cellStyle name="40% - Énfasis2" xfId="8" builtinId="35" customBuiltin="1"/>
    <cellStyle name="40% - Énfasis2 2" xfId="68"/>
    <cellStyle name="40% - Énfasis2 3" xfId="108"/>
    <cellStyle name="40% - Énfasis2 4" xfId="122"/>
    <cellStyle name="40% - Énfasis2 5" xfId="149"/>
    <cellStyle name="40% - Énfasis3" xfId="9" builtinId="39" customBuiltin="1"/>
    <cellStyle name="40% - Énfasis3 2" xfId="69"/>
    <cellStyle name="40% - Énfasis3 3" xfId="109"/>
    <cellStyle name="40% - Énfasis3 4" xfId="123"/>
    <cellStyle name="40% - Énfasis3 5" xfId="150"/>
    <cellStyle name="40% - Énfasis4" xfId="10" builtinId="43" customBuiltin="1"/>
    <cellStyle name="40% - Énfasis4 2" xfId="70"/>
    <cellStyle name="40% - Énfasis4 3" xfId="110"/>
    <cellStyle name="40% - Énfasis4 4" xfId="124"/>
    <cellStyle name="40% - Énfasis4 5" xfId="151"/>
    <cellStyle name="40% - Énfasis5" xfId="11" builtinId="47" customBuiltin="1"/>
    <cellStyle name="40% - Énfasis5 2" xfId="71"/>
    <cellStyle name="40% - Énfasis5 3" xfId="111"/>
    <cellStyle name="40% - Énfasis5 4" xfId="125"/>
    <cellStyle name="40% - Énfasis5 5" xfId="152"/>
    <cellStyle name="40% - Énfasis6" xfId="12" builtinId="51" customBuiltin="1"/>
    <cellStyle name="40% - Énfasis6 2" xfId="72"/>
    <cellStyle name="40% - Énfasis6 3" xfId="112"/>
    <cellStyle name="40% - Énfasis6 4" xfId="126"/>
    <cellStyle name="40% - Énfasis6 5" xfId="153"/>
    <cellStyle name="60% - Énfasis1" xfId="13" builtinId="32" customBuiltin="1"/>
    <cellStyle name="60% - Énfasis1 2" xfId="73"/>
    <cellStyle name="60% - Énfasis2" xfId="14" builtinId="36" customBuiltin="1"/>
    <cellStyle name="60% - Énfasis2 2" xfId="74"/>
    <cellStyle name="60% - Énfasis3" xfId="15" builtinId="40" customBuiltin="1"/>
    <cellStyle name="60% - Énfasis3 2" xfId="75"/>
    <cellStyle name="60% - Énfasis4" xfId="16" builtinId="44" customBuiltin="1"/>
    <cellStyle name="60% - Énfasis4 2" xfId="76"/>
    <cellStyle name="60% - Énfasis5" xfId="17" builtinId="48" customBuiltin="1"/>
    <cellStyle name="60% - Énfasis5 2" xfId="77"/>
    <cellStyle name="60% - Énfasis6" xfId="18" builtinId="52" customBuiltin="1"/>
    <cellStyle name="60% - Énfasis6 2" xfId="78"/>
    <cellStyle name="Buena" xfId="19" builtinId="26" customBuiltin="1"/>
    <cellStyle name="Buena 2" xfId="79"/>
    <cellStyle name="Cálculo" xfId="20" builtinId="22" customBuiltin="1"/>
    <cellStyle name="Cálculo 2" xfId="80"/>
    <cellStyle name="Celda de comprobación" xfId="21" builtinId="23" customBuiltin="1"/>
    <cellStyle name="Celda de comprobación 2" xfId="81"/>
    <cellStyle name="Celda vinculada" xfId="22" builtinId="24" customBuiltin="1"/>
    <cellStyle name="Celda vinculada 2" xfId="82"/>
    <cellStyle name="Encabezado 4" xfId="23" builtinId="19" customBuiltin="1"/>
    <cellStyle name="Encabezado 4 2" xfId="83"/>
    <cellStyle name="Énfasis1" xfId="24" builtinId="29" customBuiltin="1"/>
    <cellStyle name="Énfasis1 2" xfId="84"/>
    <cellStyle name="Énfasis2" xfId="25" builtinId="33" customBuiltin="1"/>
    <cellStyle name="Énfasis2 2" xfId="85"/>
    <cellStyle name="Énfasis3" xfId="26" builtinId="37" customBuiltin="1"/>
    <cellStyle name="Énfasis3 2" xfId="86"/>
    <cellStyle name="Énfasis4" xfId="27" builtinId="41" customBuiltin="1"/>
    <cellStyle name="Énfasis4 2" xfId="87"/>
    <cellStyle name="Énfasis5" xfId="28" builtinId="45" customBuiltin="1"/>
    <cellStyle name="Énfasis5 2" xfId="88"/>
    <cellStyle name="Énfasis6" xfId="29" builtinId="49" customBuiltin="1"/>
    <cellStyle name="Énfasis6 2" xfId="89"/>
    <cellStyle name="Entrada" xfId="30" builtinId="20" customBuiltin="1"/>
    <cellStyle name="Entrada 2" xfId="90"/>
    <cellStyle name="Hipervínculo" xfId="31" builtinId="8"/>
    <cellStyle name="Hipervínculo 2" xfId="49"/>
    <cellStyle name="Hipervínculo RMB" xfId="161"/>
    <cellStyle name="Incorrecto" xfId="32" builtinId="27" customBuiltin="1"/>
    <cellStyle name="Incorrecto 2" xfId="91"/>
    <cellStyle name="Neutral" xfId="33" builtinId="28" customBuiltin="1"/>
    <cellStyle name="Neutral 2" xfId="92"/>
    <cellStyle name="Normal" xfId="0" builtinId="0"/>
    <cellStyle name="Normal 10" xfId="133"/>
    <cellStyle name="Normal 11" xfId="56"/>
    <cellStyle name="Normal 11 2" xfId="128"/>
    <cellStyle name="Normal 11 3" xfId="137"/>
    <cellStyle name="Normal 12" xfId="155"/>
    <cellStyle name="Normal 13" xfId="156"/>
    <cellStyle name="Normal 14" xfId="157"/>
    <cellStyle name="Normal 15" xfId="158"/>
    <cellStyle name="Normal 16" xfId="160"/>
    <cellStyle name="Normal 2" xfId="34"/>
    <cellStyle name="Normal 2 2" xfId="50"/>
    <cellStyle name="Normal 2 3" xfId="58"/>
    <cellStyle name="Normal 2 4" xfId="48"/>
    <cellStyle name="Normal 2 5" xfId="159"/>
    <cellStyle name="Normal 3" xfId="35"/>
    <cellStyle name="Normal 3 2" xfId="59"/>
    <cellStyle name="Normal 3 2 2" xfId="139"/>
    <cellStyle name="Normal 3 3" xfId="51"/>
    <cellStyle name="Normal 4" xfId="47"/>
    <cellStyle name="Normal 4 2" xfId="127"/>
    <cellStyle name="Normal 4 3" xfId="138"/>
    <cellStyle name="Normal 5" xfId="57"/>
    <cellStyle name="Normal 6" xfId="60"/>
    <cellStyle name="Normal 7" xfId="53"/>
    <cellStyle name="Normal 7 2" xfId="129"/>
    <cellStyle name="Normal 7 3" xfId="135"/>
    <cellStyle name="Normal 8" xfId="52"/>
    <cellStyle name="Normal 8 2" xfId="55"/>
    <cellStyle name="Normal 8 2 2" xfId="132"/>
    <cellStyle name="Normal 8 2 3" xfId="136"/>
    <cellStyle name="Normal 8 3" xfId="114"/>
    <cellStyle name="Normal 8 4" xfId="134"/>
    <cellStyle name="Normal 9" xfId="131"/>
    <cellStyle name="Notas" xfId="36" builtinId="10" customBuiltin="1"/>
    <cellStyle name="Notas 2" xfId="93"/>
    <cellStyle name="Notas 3" xfId="113"/>
    <cellStyle name="Notas 4" xfId="130"/>
    <cellStyle name="Notas 5" xfId="154"/>
    <cellStyle name="Porcentaje" xfId="37" builtinId="5"/>
    <cellStyle name="Porcentaje 2" xfId="46"/>
    <cellStyle name="Porcentual 2" xfId="38"/>
    <cellStyle name="Porcentual 2 2" xfId="54"/>
    <cellStyle name="Salida" xfId="39" builtinId="21" customBuiltin="1"/>
    <cellStyle name="Salida 2" xfId="94"/>
    <cellStyle name="Texto de advertencia" xfId="40" builtinId="11" customBuiltin="1"/>
    <cellStyle name="Texto de advertencia 2" xfId="95"/>
    <cellStyle name="Texto explicativo" xfId="41" builtinId="53" customBuiltin="1"/>
    <cellStyle name="Texto explicativo 2" xfId="96"/>
    <cellStyle name="Titular Publicación" xfId="141"/>
    <cellStyle name="Titular_gráfico" xfId="140"/>
    <cellStyle name="Título" xfId="42" builtinId="15" customBuiltin="1"/>
    <cellStyle name="Título 2" xfId="43" builtinId="17" customBuiltin="1"/>
    <cellStyle name="Título 2 2" xfId="98"/>
    <cellStyle name="Título 3" xfId="44" builtinId="18" customBuiltin="1"/>
    <cellStyle name="Título 3 2" xfId="99"/>
    <cellStyle name="Título 4" xfId="97"/>
    <cellStyle name="Total" xfId="45" builtinId="25" customBuiltin="1"/>
    <cellStyle name="Total 2" xfId="100"/>
  </cellStyles>
  <dxfs count="0"/>
  <tableStyles count="0" defaultTableStyle="TableStyleMedium9" defaultPivotStyle="PivotStyleLight16"/>
  <colors>
    <mruColors>
      <color rgb="FF66FF66"/>
      <color rgb="FFFFFFCC"/>
      <color rgb="FFFFFF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19050</xdr:rowOff>
    </xdr:from>
    <xdr:to>
      <xdr:col>2</xdr:col>
      <xdr:colOff>1571002</xdr:colOff>
      <xdr:row>5</xdr:row>
      <xdr:rowOff>32766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200025"/>
          <a:ext cx="2361577" cy="737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952500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428875" cy="776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87"/>
    <pageSetUpPr fitToPage="1"/>
  </sheetPr>
  <dimension ref="A6:G34"/>
  <sheetViews>
    <sheetView showGridLines="0" tabSelected="1" zoomScale="115" zoomScaleNormal="115" workbookViewId="0"/>
  </sheetViews>
  <sheetFormatPr baseColWidth="10" defaultRowHeight="14.25"/>
  <cols>
    <col min="1" max="1" width="11.42578125" style="441"/>
    <col min="2" max="2" width="11.85546875" style="441" bestFit="1" customWidth="1"/>
    <col min="3" max="3" width="63.5703125" style="441" customWidth="1"/>
    <col min="4" max="6" width="11.42578125" style="441"/>
    <col min="7" max="7" width="12.7109375" style="441" customWidth="1"/>
    <col min="8" max="16384" width="11.42578125" style="441"/>
  </cols>
  <sheetData>
    <row r="6" spans="1:7">
      <c r="C6" s="442"/>
    </row>
    <row r="7" spans="1:7" ht="15" customHeight="1">
      <c r="A7" s="443"/>
      <c r="B7" s="460" t="s">
        <v>389</v>
      </c>
      <c r="C7" s="461"/>
      <c r="D7" s="461"/>
      <c r="E7" s="461"/>
      <c r="F7" s="461"/>
      <c r="G7" s="462"/>
    </row>
    <row r="8" spans="1:7" ht="15" customHeight="1">
      <c r="A8" s="443"/>
      <c r="B8" s="463"/>
      <c r="C8" s="464"/>
      <c r="D8" s="464"/>
      <c r="E8" s="464"/>
      <c r="F8" s="464"/>
      <c r="G8" s="465"/>
    </row>
    <row r="9" spans="1:7" ht="15" customHeight="1">
      <c r="A9" s="443"/>
      <c r="B9" s="466" t="s">
        <v>402</v>
      </c>
      <c r="C9" s="467"/>
      <c r="D9" s="467"/>
      <c r="E9" s="467"/>
      <c r="F9" s="467"/>
      <c r="G9" s="468"/>
    </row>
    <row r="10" spans="1:7" ht="15" customHeight="1">
      <c r="A10" s="443"/>
      <c r="B10" s="443"/>
      <c r="C10" s="443"/>
      <c r="D10" s="443"/>
      <c r="E10" s="443"/>
      <c r="F10" s="443"/>
      <c r="G10" s="443"/>
    </row>
    <row r="11" spans="1:7" ht="15">
      <c r="B11" s="444" t="s">
        <v>390</v>
      </c>
      <c r="C11" s="442"/>
    </row>
    <row r="12" spans="1:7">
      <c r="B12" s="445" t="s">
        <v>391</v>
      </c>
      <c r="C12" s="442"/>
    </row>
    <row r="13" spans="1:7">
      <c r="B13" s="446"/>
      <c r="C13" s="442"/>
    </row>
    <row r="14" spans="1:7" ht="15">
      <c r="B14" s="447" t="s">
        <v>392</v>
      </c>
      <c r="C14" s="442"/>
    </row>
    <row r="15" spans="1:7">
      <c r="B15" s="448" t="s">
        <v>345</v>
      </c>
      <c r="C15" s="442"/>
    </row>
    <row r="16" spans="1:7">
      <c r="B16" s="449"/>
      <c r="C16" s="442"/>
    </row>
    <row r="17" spans="2:7" ht="15.75">
      <c r="B17" s="450" t="s">
        <v>393</v>
      </c>
      <c r="C17" s="442"/>
      <c r="D17" s="451"/>
      <c r="E17" s="451"/>
      <c r="F17" s="451"/>
    </row>
    <row r="18" spans="2:7" ht="15">
      <c r="B18" s="452" t="s">
        <v>394</v>
      </c>
      <c r="C18" s="442"/>
      <c r="D18" s="451"/>
      <c r="E18" s="451"/>
      <c r="F18" s="451"/>
    </row>
    <row r="19" spans="2:7" ht="15">
      <c r="B19" s="452" t="s">
        <v>395</v>
      </c>
      <c r="C19" s="442"/>
      <c r="D19" s="451"/>
      <c r="E19" s="451"/>
      <c r="F19" s="451"/>
    </row>
    <row r="20" spans="2:7" ht="15">
      <c r="B20" s="452" t="s">
        <v>396</v>
      </c>
      <c r="C20" s="442"/>
      <c r="D20" s="451"/>
      <c r="E20" s="451"/>
      <c r="F20" s="451"/>
    </row>
    <row r="21" spans="2:7" ht="15">
      <c r="B21" s="452" t="s">
        <v>397</v>
      </c>
      <c r="C21" s="442"/>
      <c r="D21" s="451"/>
      <c r="E21" s="451"/>
      <c r="F21" s="451"/>
    </row>
    <row r="22" spans="2:7">
      <c r="B22" s="452" t="s">
        <v>398</v>
      </c>
      <c r="C22" s="453"/>
      <c r="D22" s="454"/>
      <c r="E22" s="454"/>
      <c r="F22" s="454"/>
      <c r="G22" s="454"/>
    </row>
    <row r="23" spans="2:7" ht="15">
      <c r="B23" s="455"/>
      <c r="C23" s="453"/>
      <c r="D23" s="454"/>
      <c r="E23" s="454"/>
      <c r="F23" s="454"/>
      <c r="G23" s="454"/>
    </row>
    <row r="24" spans="2:7" ht="15">
      <c r="B24" s="450" t="s">
        <v>399</v>
      </c>
      <c r="C24" s="453"/>
      <c r="D24" s="454"/>
      <c r="E24" s="454"/>
      <c r="F24" s="454"/>
      <c r="G24" s="454"/>
    </row>
    <row r="25" spans="2:7">
      <c r="B25" s="506" t="s">
        <v>400</v>
      </c>
      <c r="C25" s="506"/>
      <c r="D25" s="454"/>
      <c r="E25" s="454"/>
      <c r="F25" s="454"/>
      <c r="G25" s="454"/>
    </row>
    <row r="26" spans="2:7">
      <c r="B26" s="506" t="s">
        <v>401</v>
      </c>
      <c r="C26" s="506"/>
      <c r="D26" s="454"/>
      <c r="E26" s="454"/>
      <c r="F26" s="454"/>
      <c r="G26" s="454"/>
    </row>
    <row r="27" spans="2:7" ht="15">
      <c r="B27" s="456"/>
      <c r="D27" s="454"/>
      <c r="E27" s="454"/>
      <c r="F27" s="454"/>
      <c r="G27" s="454"/>
    </row>
    <row r="28" spans="2:7" ht="15">
      <c r="B28" s="456"/>
      <c r="D28" s="454"/>
      <c r="E28" s="454"/>
      <c r="F28" s="454"/>
      <c r="G28" s="454"/>
    </row>
    <row r="29" spans="2:7" ht="15">
      <c r="B29" s="456"/>
    </row>
    <row r="30" spans="2:7" ht="15">
      <c r="B30" s="456"/>
    </row>
    <row r="31" spans="2:7" ht="15">
      <c r="B31" s="456"/>
    </row>
    <row r="32" spans="2:7" ht="15">
      <c r="B32" s="456"/>
    </row>
    <row r="33" spans="2:2" ht="15">
      <c r="B33" s="456"/>
    </row>
    <row r="34" spans="2:2">
      <c r="B34" s="442"/>
    </row>
  </sheetData>
  <mergeCells count="4">
    <mergeCell ref="B7:G8"/>
    <mergeCell ref="B9:G9"/>
    <mergeCell ref="B25:C25"/>
    <mergeCell ref="B26:C26"/>
  </mergeCells>
  <hyperlinks>
    <hyperlink ref="B25:C25" location="'Informe 1Q 2016 CAT'!A1" display="Informe 1Q 2016"/>
    <hyperlink ref="B26:C26" location="'FITXES INDICADORS CAT'!A1" display="Fitxes indicadors CAT"/>
  </hyperlink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09"/>
  <sheetViews>
    <sheetView showGridLines="0" zoomScale="115" zoomScaleNormal="115" workbookViewId="0">
      <selection activeCell="B6" sqref="B6"/>
    </sheetView>
  </sheetViews>
  <sheetFormatPr baseColWidth="10" defaultRowHeight="24" customHeight="1"/>
  <cols>
    <col min="1" max="1" width="1.85546875" style="7" customWidth="1"/>
    <col min="2" max="2" width="40.85546875" style="4" customWidth="1"/>
    <col min="3" max="3" width="11.42578125" style="39" customWidth="1"/>
    <col min="4" max="5" width="10.5703125" style="4" customWidth="1"/>
    <col min="6" max="7" width="10.5703125" style="5" customWidth="1"/>
    <col min="8" max="8" width="12.5703125" style="5" customWidth="1"/>
    <col min="9" max="9" width="12.7109375" style="18" customWidth="1"/>
    <col min="10" max="10" width="2.85546875" style="63" customWidth="1"/>
    <col min="11" max="11" width="9" style="59" customWidth="1"/>
    <col min="12" max="12" width="8.28515625" style="6" customWidth="1"/>
    <col min="13" max="14" width="11.42578125" style="1"/>
    <col min="15" max="15" width="25" style="1" customWidth="1"/>
    <col min="16" max="26" width="11.42578125" style="1"/>
    <col min="27" max="48" width="11.42578125" style="424"/>
    <col min="49" max="16384" width="11.42578125" style="4"/>
  </cols>
  <sheetData>
    <row r="1" spans="1:48" s="457" customFormat="1" ht="14.25"/>
    <row r="2" spans="1:48" s="457" customFormat="1" ht="14.25" customHeight="1">
      <c r="C2" s="501" t="s">
        <v>389</v>
      </c>
      <c r="D2" s="501"/>
      <c r="E2" s="501"/>
      <c r="F2" s="501"/>
      <c r="G2" s="501"/>
      <c r="H2" s="501"/>
      <c r="I2" s="501"/>
      <c r="J2" s="501"/>
      <c r="K2" s="501"/>
    </row>
    <row r="3" spans="1:48" s="457" customFormat="1" ht="14.25" customHeight="1">
      <c r="C3" s="501"/>
      <c r="D3" s="501"/>
      <c r="E3" s="501"/>
      <c r="F3" s="501"/>
      <c r="G3" s="501"/>
      <c r="H3" s="501"/>
      <c r="I3" s="501"/>
      <c r="J3" s="501"/>
      <c r="K3" s="501"/>
    </row>
    <row r="4" spans="1:48" s="457" customFormat="1" ht="14.25">
      <c r="C4" s="457" t="s">
        <v>39</v>
      </c>
    </row>
    <row r="5" spans="1:48" ht="8.25" customHeight="1"/>
    <row r="6" spans="1:48" ht="15" customHeight="1">
      <c r="B6" s="8" t="s">
        <v>82</v>
      </c>
      <c r="C6" s="40"/>
      <c r="D6" s="8"/>
      <c r="E6" s="8"/>
      <c r="F6" s="9"/>
      <c r="G6" s="9"/>
      <c r="H6" s="9"/>
      <c r="I6" s="19"/>
      <c r="K6" s="19"/>
      <c r="L6" s="10"/>
    </row>
    <row r="7" spans="1:48" ht="24" customHeight="1">
      <c r="B7" s="490"/>
      <c r="C7" s="490" t="s">
        <v>68</v>
      </c>
      <c r="D7" s="493" t="s">
        <v>378</v>
      </c>
      <c r="E7" s="490" t="s">
        <v>38</v>
      </c>
      <c r="F7" s="490" t="s">
        <v>46</v>
      </c>
      <c r="J7" s="64"/>
      <c r="L7" s="3"/>
      <c r="M7" s="432"/>
      <c r="N7" s="433"/>
      <c r="O7" s="433"/>
      <c r="P7" s="434"/>
      <c r="Q7" s="434"/>
      <c r="R7" s="434"/>
    </row>
    <row r="8" spans="1:48" s="12" customFormat="1" ht="24" customHeight="1">
      <c r="A8" s="11"/>
      <c r="B8" s="491"/>
      <c r="C8" s="491"/>
      <c r="D8" s="502"/>
      <c r="E8" s="491"/>
      <c r="F8" s="491"/>
      <c r="L8" s="435"/>
      <c r="M8" s="16"/>
      <c r="N8" s="436"/>
      <c r="O8" s="436"/>
      <c r="P8" s="436"/>
      <c r="Q8" s="436"/>
      <c r="R8" s="436"/>
      <c r="S8" s="1"/>
      <c r="T8" s="1"/>
      <c r="U8" s="1"/>
      <c r="V8" s="1"/>
      <c r="W8" s="1"/>
      <c r="X8" s="1"/>
      <c r="Y8" s="1"/>
      <c r="Z8" s="1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</row>
    <row r="9" spans="1:48" ht="18" customHeight="1">
      <c r="B9" s="223" t="s">
        <v>137</v>
      </c>
      <c r="C9" s="257" t="s">
        <v>376</v>
      </c>
      <c r="D9" s="210">
        <v>3.6999999999999998E-2</v>
      </c>
      <c r="E9" s="231" t="s">
        <v>39</v>
      </c>
      <c r="F9" s="416" t="s">
        <v>79</v>
      </c>
      <c r="M9" s="16"/>
      <c r="N9" s="436"/>
      <c r="O9" s="436"/>
      <c r="P9" s="436"/>
      <c r="Q9" s="436"/>
      <c r="R9" s="436"/>
    </row>
    <row r="10" spans="1:48" ht="18" customHeight="1">
      <c r="B10" s="232" t="s">
        <v>138</v>
      </c>
      <c r="C10" s="213" t="s">
        <v>376</v>
      </c>
      <c r="D10" s="216">
        <v>3.4000000000000002E-2</v>
      </c>
      <c r="E10" s="233" t="s">
        <v>61</v>
      </c>
      <c r="F10" s="234" t="s">
        <v>47</v>
      </c>
      <c r="M10" s="437"/>
      <c r="N10" s="436"/>
      <c r="O10" s="436"/>
      <c r="P10" s="436"/>
      <c r="Q10" s="436"/>
      <c r="R10" s="436"/>
    </row>
    <row r="11" spans="1:48" s="7" customFormat="1" ht="13.5" customHeight="1">
      <c r="B11" s="382" t="s">
        <v>349</v>
      </c>
      <c r="C11" s="42"/>
      <c r="E11" s="24"/>
      <c r="F11" s="24"/>
      <c r="G11" s="25"/>
      <c r="L11" s="2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</row>
    <row r="12" spans="1:48" s="7" customFormat="1" ht="12.75" customHeight="1">
      <c r="B12" s="72"/>
      <c r="C12" s="42"/>
      <c r="E12" s="24"/>
      <c r="F12" s="24"/>
      <c r="G12" s="25"/>
      <c r="H12" s="25"/>
      <c r="I12" s="26"/>
      <c r="J12" s="66"/>
      <c r="K12" s="26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424"/>
      <c r="AQ12" s="424"/>
      <c r="AR12" s="424"/>
      <c r="AS12" s="424"/>
      <c r="AT12" s="424"/>
      <c r="AU12" s="424"/>
      <c r="AV12" s="424"/>
    </row>
    <row r="13" spans="1:48" ht="15" customHeight="1">
      <c r="B13" s="8" t="s">
        <v>58</v>
      </c>
      <c r="C13" s="40"/>
      <c r="D13" s="8"/>
      <c r="E13" s="8"/>
      <c r="F13" s="9"/>
      <c r="G13" s="9"/>
      <c r="H13" s="9"/>
      <c r="I13" s="19"/>
      <c r="K13" s="19"/>
      <c r="L13" s="10"/>
    </row>
    <row r="14" spans="1:48" ht="23.25" customHeight="1">
      <c r="B14" s="490"/>
      <c r="C14" s="492" t="s">
        <v>68</v>
      </c>
      <c r="D14" s="493">
        <v>2016</v>
      </c>
      <c r="E14" s="493">
        <v>2015</v>
      </c>
      <c r="F14" s="490" t="s">
        <v>375</v>
      </c>
      <c r="G14" s="490"/>
      <c r="H14" s="490" t="s">
        <v>38</v>
      </c>
      <c r="I14" s="493" t="s">
        <v>46</v>
      </c>
      <c r="J14" s="64"/>
      <c r="K14" s="33"/>
      <c r="L14" s="3"/>
    </row>
    <row r="15" spans="1:48" s="15" customFormat="1" ht="25.5" customHeight="1">
      <c r="A15" s="14"/>
      <c r="B15" s="491"/>
      <c r="C15" s="492"/>
      <c r="D15" s="493"/>
      <c r="E15" s="493"/>
      <c r="F15" s="413" t="s">
        <v>34</v>
      </c>
      <c r="G15" s="413" t="s">
        <v>35</v>
      </c>
      <c r="H15" s="490"/>
      <c r="I15" s="493"/>
      <c r="J15" s="64"/>
      <c r="K15" s="33"/>
      <c r="L15" s="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4"/>
      <c r="AN15" s="424"/>
      <c r="AO15" s="424"/>
      <c r="AP15" s="424"/>
      <c r="AQ15" s="424"/>
      <c r="AR15" s="424"/>
      <c r="AS15" s="424"/>
      <c r="AT15" s="424"/>
      <c r="AU15" s="424"/>
      <c r="AV15" s="424"/>
    </row>
    <row r="16" spans="1:48" s="15" customFormat="1" ht="18" hidden="1" customHeight="1">
      <c r="A16" s="14"/>
      <c r="B16" s="235" t="s">
        <v>204</v>
      </c>
      <c r="C16" s="236" t="s">
        <v>197</v>
      </c>
      <c r="D16" s="237"/>
      <c r="E16" s="237"/>
      <c r="F16" s="237">
        <v>0</v>
      </c>
      <c r="G16" s="238" t="e">
        <v>#DIV/0!</v>
      </c>
      <c r="H16" s="239" t="s">
        <v>43</v>
      </c>
      <c r="I16" s="410" t="s">
        <v>79</v>
      </c>
      <c r="J16" s="64"/>
      <c r="K16" s="33"/>
      <c r="L16" s="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4"/>
      <c r="AL16" s="424"/>
      <c r="AM16" s="424"/>
      <c r="AN16" s="424"/>
      <c r="AO16" s="424"/>
      <c r="AP16" s="424"/>
      <c r="AQ16" s="424"/>
      <c r="AR16" s="424"/>
      <c r="AS16" s="424"/>
      <c r="AT16" s="424"/>
      <c r="AU16" s="424"/>
      <c r="AV16" s="424"/>
    </row>
    <row r="17" spans="1:48" ht="18" customHeight="1">
      <c r="B17" s="218" t="s">
        <v>44</v>
      </c>
      <c r="C17" s="240" t="s">
        <v>379</v>
      </c>
      <c r="D17" s="241">
        <v>7516.2539999999999</v>
      </c>
      <c r="E17" s="241">
        <v>7508.1059999999998</v>
      </c>
      <c r="F17" s="209">
        <v>8.1480000000001382</v>
      </c>
      <c r="G17" s="210">
        <v>1.0852270865648883E-3</v>
      </c>
      <c r="H17" s="242" t="s">
        <v>39</v>
      </c>
      <c r="I17" s="416" t="s">
        <v>79</v>
      </c>
      <c r="J17" s="65"/>
      <c r="K17" s="28"/>
      <c r="L17" s="20"/>
    </row>
    <row r="18" spans="1:48" ht="18" customHeight="1">
      <c r="B18" s="212" t="s">
        <v>23</v>
      </c>
      <c r="C18" s="213" t="s">
        <v>376</v>
      </c>
      <c r="D18" s="215">
        <v>3787.5</v>
      </c>
      <c r="E18" s="215">
        <v>3781.3</v>
      </c>
      <c r="F18" s="215">
        <v>6.1999999999998181</v>
      </c>
      <c r="G18" s="216">
        <v>1.6396477401952048E-3</v>
      </c>
      <c r="H18" s="243" t="s">
        <v>39</v>
      </c>
      <c r="I18" s="244" t="s">
        <v>84</v>
      </c>
      <c r="J18" s="65"/>
      <c r="K18" s="60"/>
      <c r="L18" s="20"/>
    </row>
    <row r="19" spans="1:48" ht="18" customHeight="1">
      <c r="B19" s="218" t="s">
        <v>24</v>
      </c>
      <c r="C19" s="257" t="s">
        <v>376</v>
      </c>
      <c r="D19" s="209">
        <v>3127.5</v>
      </c>
      <c r="E19" s="209">
        <v>3023.2</v>
      </c>
      <c r="F19" s="209">
        <v>104.30000000000018</v>
      </c>
      <c r="G19" s="210">
        <v>3.4499867689865127E-2</v>
      </c>
      <c r="H19" s="242" t="s">
        <v>39</v>
      </c>
      <c r="I19" s="245" t="s">
        <v>84</v>
      </c>
      <c r="J19" s="65"/>
      <c r="K19" s="60"/>
      <c r="L19" s="20"/>
    </row>
    <row r="20" spans="1:48" ht="18" customHeight="1">
      <c r="B20" s="246" t="s">
        <v>25</v>
      </c>
      <c r="C20" s="213" t="s">
        <v>376</v>
      </c>
      <c r="D20" s="215">
        <v>659.99999999999989</v>
      </c>
      <c r="E20" s="215">
        <v>758</v>
      </c>
      <c r="F20" s="215">
        <v>-98.000000000000114</v>
      </c>
      <c r="G20" s="216">
        <v>-0.12928759894459119</v>
      </c>
      <c r="H20" s="243" t="s">
        <v>39</v>
      </c>
      <c r="I20" s="244" t="s">
        <v>84</v>
      </c>
      <c r="J20" s="65"/>
      <c r="K20" s="60"/>
      <c r="L20" s="20"/>
    </row>
    <row r="21" spans="1:48" ht="18" customHeight="1">
      <c r="B21" s="218" t="s">
        <v>62</v>
      </c>
      <c r="C21" s="257" t="s">
        <v>376</v>
      </c>
      <c r="D21" s="210">
        <v>0.17425742574257422</v>
      </c>
      <c r="E21" s="210">
        <v>0.20046015920450638</v>
      </c>
      <c r="F21" s="209">
        <v>-2.6202733461932164</v>
      </c>
      <c r="G21" s="210">
        <v>-0.13071292353509778</v>
      </c>
      <c r="H21" s="242" t="s">
        <v>39</v>
      </c>
      <c r="I21" s="245" t="s">
        <v>84</v>
      </c>
      <c r="J21" s="65"/>
      <c r="K21" s="60"/>
      <c r="L21" s="20"/>
    </row>
    <row r="22" spans="1:48" s="74" customFormat="1" ht="15" customHeight="1">
      <c r="A22" s="407"/>
      <c r="B22" s="80"/>
      <c r="F22" s="75"/>
      <c r="G22" s="75"/>
      <c r="H22" s="75"/>
      <c r="I22" s="76"/>
      <c r="J22" s="65"/>
      <c r="K22" s="77"/>
      <c r="L22" s="7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</row>
    <row r="23" spans="1:48" ht="15" customHeight="1">
      <c r="B23" s="8" t="s">
        <v>60</v>
      </c>
      <c r="C23" s="40"/>
      <c r="D23" s="8"/>
      <c r="E23" s="8"/>
      <c r="F23" s="9"/>
      <c r="G23" s="9"/>
      <c r="H23" s="9"/>
      <c r="I23" s="19"/>
      <c r="J23" s="65"/>
      <c r="K23" s="19"/>
      <c r="L23" s="10"/>
    </row>
    <row r="24" spans="1:48" ht="22.5" customHeight="1">
      <c r="B24" s="490"/>
      <c r="C24" s="492" t="s">
        <v>68</v>
      </c>
      <c r="D24" s="493">
        <v>2016</v>
      </c>
      <c r="E24" s="493">
        <v>2015</v>
      </c>
      <c r="F24" s="490" t="s">
        <v>375</v>
      </c>
      <c r="G24" s="490"/>
      <c r="H24" s="490" t="s">
        <v>38</v>
      </c>
      <c r="I24" s="493" t="s">
        <v>46</v>
      </c>
      <c r="J24" s="65"/>
      <c r="K24" s="33"/>
      <c r="L24" s="3"/>
    </row>
    <row r="25" spans="1:48" s="12" customFormat="1" ht="25.5" customHeight="1">
      <c r="A25" s="11"/>
      <c r="B25" s="491"/>
      <c r="C25" s="492"/>
      <c r="D25" s="493"/>
      <c r="E25" s="493"/>
      <c r="F25" s="413" t="s">
        <v>34</v>
      </c>
      <c r="G25" s="413" t="s">
        <v>35</v>
      </c>
      <c r="H25" s="490"/>
      <c r="I25" s="493"/>
      <c r="J25" s="65"/>
      <c r="K25" s="33"/>
      <c r="L25" s="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424"/>
      <c r="AB25" s="424"/>
      <c r="AC25" s="424"/>
      <c r="AD25" s="424"/>
      <c r="AE25" s="424"/>
      <c r="AF25" s="424"/>
      <c r="AG25" s="424"/>
      <c r="AH25" s="424"/>
      <c r="AI25" s="424"/>
      <c r="AJ25" s="424"/>
      <c r="AK25" s="424"/>
      <c r="AL25" s="424"/>
      <c r="AM25" s="424"/>
      <c r="AN25" s="424"/>
      <c r="AO25" s="424"/>
      <c r="AP25" s="424"/>
      <c r="AQ25" s="424"/>
      <c r="AR25" s="424"/>
      <c r="AS25" s="424"/>
      <c r="AT25" s="424"/>
      <c r="AU25" s="424"/>
      <c r="AV25" s="424"/>
    </row>
    <row r="26" spans="1:48" ht="18" customHeight="1">
      <c r="B26" s="218" t="s">
        <v>148</v>
      </c>
      <c r="C26" s="207" t="s">
        <v>377</v>
      </c>
      <c r="D26" s="247">
        <v>102.521</v>
      </c>
      <c r="E26" s="247">
        <v>103.614</v>
      </c>
      <c r="F26" s="248">
        <v>-1.0930000000000035</v>
      </c>
      <c r="G26" s="210">
        <v>-1.0548767541065929E-2</v>
      </c>
      <c r="H26" s="242" t="s">
        <v>61</v>
      </c>
      <c r="I26" s="416" t="s">
        <v>47</v>
      </c>
      <c r="J26" s="65"/>
      <c r="K26" s="28"/>
      <c r="L26" s="20"/>
    </row>
    <row r="27" spans="1:48" ht="18" customHeight="1">
      <c r="B27" s="212" t="s">
        <v>149</v>
      </c>
      <c r="C27" s="213" t="s">
        <v>377</v>
      </c>
      <c r="D27" s="249">
        <v>104.152</v>
      </c>
      <c r="E27" s="249">
        <v>104.992</v>
      </c>
      <c r="F27" s="249">
        <v>-0.84000000000000341</v>
      </c>
      <c r="G27" s="216">
        <v>-8.0006095702530589E-3</v>
      </c>
      <c r="H27" s="243" t="s">
        <v>39</v>
      </c>
      <c r="I27" s="244" t="s">
        <v>47</v>
      </c>
      <c r="J27" s="65"/>
      <c r="K27" s="28"/>
      <c r="L27" s="20"/>
    </row>
    <row r="28" spans="1:48" ht="18" customHeight="1">
      <c r="B28" s="218" t="s">
        <v>166</v>
      </c>
      <c r="C28" s="207" t="s">
        <v>377</v>
      </c>
      <c r="D28" s="248">
        <v>95.784000000000006</v>
      </c>
      <c r="E28" s="248">
        <v>101.093</v>
      </c>
      <c r="F28" s="248">
        <v>-5.3089999999999975</v>
      </c>
      <c r="G28" s="210">
        <v>-5.2516000118702499E-2</v>
      </c>
      <c r="H28" s="242" t="s">
        <v>39</v>
      </c>
      <c r="I28" s="245" t="s">
        <v>47</v>
      </c>
      <c r="J28" s="65"/>
      <c r="K28" s="28"/>
      <c r="L28" s="20"/>
    </row>
    <row r="29" spans="1:48" ht="18" customHeight="1">
      <c r="B29" s="246" t="s">
        <v>167</v>
      </c>
      <c r="C29" s="213" t="s">
        <v>377</v>
      </c>
      <c r="D29" s="249">
        <v>84.896000000000001</v>
      </c>
      <c r="E29" s="249">
        <v>98.367000000000004</v>
      </c>
      <c r="F29" s="249">
        <v>-13.471000000000004</v>
      </c>
      <c r="G29" s="216">
        <v>-0.13694633362814768</v>
      </c>
      <c r="H29" s="243" t="s">
        <v>39</v>
      </c>
      <c r="I29" s="244" t="s">
        <v>47</v>
      </c>
      <c r="J29" s="65"/>
      <c r="K29" s="28"/>
      <c r="L29" s="20"/>
    </row>
    <row r="30" spans="1:48" ht="13.5" customHeight="1">
      <c r="B30" s="22"/>
      <c r="C30" s="71"/>
      <c r="J30" s="65"/>
    </row>
    <row r="31" spans="1:48" ht="15" customHeight="1">
      <c r="B31" s="8" t="s">
        <v>63</v>
      </c>
      <c r="C31" s="40"/>
      <c r="D31" s="8"/>
      <c r="E31" s="8"/>
      <c r="F31" s="9"/>
      <c r="G31" s="9"/>
      <c r="H31" s="9"/>
      <c r="I31" s="19"/>
      <c r="J31" s="65"/>
      <c r="K31" s="19"/>
      <c r="L31" s="10"/>
    </row>
    <row r="32" spans="1:48" ht="22.5" customHeight="1">
      <c r="B32" s="490"/>
      <c r="C32" s="492" t="s">
        <v>68</v>
      </c>
      <c r="D32" s="493">
        <v>2016</v>
      </c>
      <c r="E32" s="493">
        <v>2015</v>
      </c>
      <c r="F32" s="490" t="s">
        <v>375</v>
      </c>
      <c r="G32" s="490"/>
      <c r="H32" s="490" t="s">
        <v>38</v>
      </c>
      <c r="I32" s="493" t="s">
        <v>46</v>
      </c>
      <c r="J32" s="65"/>
      <c r="K32" s="33"/>
      <c r="L32" s="3"/>
      <c r="M32" s="439"/>
    </row>
    <row r="33" spans="1:48" s="15" customFormat="1" ht="25.5" customHeight="1">
      <c r="A33" s="14"/>
      <c r="B33" s="491"/>
      <c r="C33" s="492"/>
      <c r="D33" s="493"/>
      <c r="E33" s="493"/>
      <c r="F33" s="425" t="s">
        <v>34</v>
      </c>
      <c r="G33" s="425" t="s">
        <v>35</v>
      </c>
      <c r="H33" s="490"/>
      <c r="I33" s="493"/>
      <c r="J33" s="65"/>
      <c r="K33" s="33"/>
      <c r="L33" s="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424"/>
      <c r="AM33" s="424"/>
      <c r="AN33" s="424"/>
      <c r="AO33" s="424"/>
      <c r="AP33" s="424"/>
      <c r="AQ33" s="424"/>
      <c r="AR33" s="424"/>
      <c r="AS33" s="424"/>
      <c r="AT33" s="424"/>
      <c r="AU33" s="424"/>
      <c r="AV33" s="424"/>
    </row>
    <row r="34" spans="1:48" ht="18" customHeight="1">
      <c r="B34" s="218" t="s">
        <v>37</v>
      </c>
      <c r="C34" s="207" t="s">
        <v>377</v>
      </c>
      <c r="D34" s="247">
        <v>42.25</v>
      </c>
      <c r="E34" s="247">
        <v>59.39</v>
      </c>
      <c r="F34" s="248">
        <v>-17.14</v>
      </c>
      <c r="G34" s="210">
        <v>-0.2886007745411685</v>
      </c>
      <c r="H34" s="242" t="s">
        <v>40</v>
      </c>
      <c r="I34" s="416" t="s">
        <v>59</v>
      </c>
      <c r="J34" s="65"/>
      <c r="K34" s="28"/>
      <c r="L34" s="20"/>
    </row>
    <row r="35" spans="1:48" ht="18" customHeight="1">
      <c r="B35" s="212" t="s">
        <v>196</v>
      </c>
      <c r="C35" s="213" t="s">
        <v>377</v>
      </c>
      <c r="D35" s="249">
        <v>37.26</v>
      </c>
      <c r="E35" s="249">
        <v>55.11</v>
      </c>
      <c r="F35" s="249">
        <v>-17.850000000000001</v>
      </c>
      <c r="G35" s="216">
        <v>-0.32389765922700053</v>
      </c>
      <c r="H35" s="243" t="s">
        <v>40</v>
      </c>
      <c r="I35" s="244" t="s">
        <v>59</v>
      </c>
      <c r="J35" s="65"/>
      <c r="K35" s="28"/>
      <c r="L35" s="20"/>
    </row>
    <row r="36" spans="1:48" s="7" customFormat="1" ht="3" customHeight="1">
      <c r="B36" s="29"/>
      <c r="C36" s="71"/>
      <c r="D36" s="30"/>
      <c r="E36" s="30"/>
      <c r="F36" s="30"/>
      <c r="G36" s="27"/>
      <c r="H36" s="20"/>
      <c r="I36" s="28"/>
      <c r="J36" s="65"/>
      <c r="K36" s="28"/>
      <c r="L36" s="20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424"/>
      <c r="AB36" s="424"/>
      <c r="AC36" s="424"/>
      <c r="AD36" s="424"/>
      <c r="AE36" s="424"/>
      <c r="AF36" s="424"/>
      <c r="AG36" s="424"/>
      <c r="AH36" s="424"/>
      <c r="AI36" s="424"/>
      <c r="AJ36" s="424"/>
      <c r="AK36" s="424"/>
      <c r="AL36" s="424"/>
      <c r="AM36" s="424"/>
      <c r="AN36" s="424"/>
      <c r="AO36" s="424"/>
      <c r="AP36" s="424"/>
      <c r="AQ36" s="424"/>
      <c r="AR36" s="424"/>
      <c r="AS36" s="424"/>
      <c r="AT36" s="424"/>
      <c r="AU36" s="424"/>
      <c r="AV36" s="424"/>
    </row>
    <row r="37" spans="1:48" ht="15" customHeight="1">
      <c r="B37" s="8" t="s">
        <v>172</v>
      </c>
      <c r="C37" s="40"/>
      <c r="D37" s="8"/>
      <c r="E37" s="8"/>
      <c r="F37" s="9"/>
      <c r="G37" s="9"/>
      <c r="H37" s="9"/>
      <c r="I37" s="19"/>
      <c r="J37" s="65"/>
      <c r="K37" s="19"/>
      <c r="L37" s="10"/>
    </row>
    <row r="38" spans="1:48" ht="23.25" customHeight="1">
      <c r="B38" s="490"/>
      <c r="C38" s="492" t="s">
        <v>68</v>
      </c>
      <c r="D38" s="493">
        <v>2016</v>
      </c>
      <c r="E38" s="493">
        <v>2015</v>
      </c>
      <c r="F38" s="490" t="s">
        <v>375</v>
      </c>
      <c r="G38" s="490"/>
      <c r="H38" s="490" t="s">
        <v>38</v>
      </c>
      <c r="I38" s="493" t="s">
        <v>46</v>
      </c>
      <c r="J38" s="65"/>
      <c r="K38" s="33"/>
      <c r="L38" s="3"/>
    </row>
    <row r="39" spans="1:48" s="15" customFormat="1" ht="25.5" customHeight="1">
      <c r="A39" s="14"/>
      <c r="B39" s="491"/>
      <c r="C39" s="492"/>
      <c r="D39" s="493"/>
      <c r="E39" s="493"/>
      <c r="F39" s="425" t="s">
        <v>34</v>
      </c>
      <c r="G39" s="425" t="s">
        <v>35</v>
      </c>
      <c r="H39" s="490"/>
      <c r="I39" s="493"/>
      <c r="J39" s="65"/>
      <c r="K39" s="33"/>
      <c r="L39" s="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424"/>
      <c r="AB39" s="424"/>
      <c r="AC39" s="424"/>
      <c r="AD39" s="424"/>
      <c r="AE39" s="424"/>
      <c r="AF39" s="424"/>
      <c r="AG39" s="424"/>
      <c r="AH39" s="424"/>
      <c r="AI39" s="424"/>
      <c r="AJ39" s="424"/>
      <c r="AK39" s="424"/>
      <c r="AL39" s="424"/>
      <c r="AM39" s="424"/>
      <c r="AN39" s="424"/>
      <c r="AO39" s="424"/>
      <c r="AP39" s="424"/>
      <c r="AQ39" s="424"/>
      <c r="AR39" s="424"/>
      <c r="AS39" s="424"/>
      <c r="AT39" s="424"/>
      <c r="AU39" s="424"/>
      <c r="AV39" s="424"/>
    </row>
    <row r="40" spans="1:48" ht="18" customHeight="1">
      <c r="B40" s="223" t="s">
        <v>139</v>
      </c>
      <c r="C40" s="207" t="s">
        <v>380</v>
      </c>
      <c r="D40" s="250">
        <v>1.07689995062069</v>
      </c>
      <c r="E40" s="250">
        <v>1.2052277852142901</v>
      </c>
      <c r="F40" s="250">
        <v>-0.12832783459360009</v>
      </c>
      <c r="G40" s="210">
        <v>-0.10647600077588926</v>
      </c>
      <c r="H40" s="231" t="s">
        <v>61</v>
      </c>
      <c r="I40" s="499" t="s">
        <v>65</v>
      </c>
      <c r="J40" s="65"/>
      <c r="K40" s="28"/>
      <c r="L40" s="86"/>
    </row>
    <row r="41" spans="1:48" ht="18" customHeight="1">
      <c r="B41" s="232" t="s">
        <v>140</v>
      </c>
      <c r="C41" s="213" t="s">
        <v>380</v>
      </c>
      <c r="D41" s="251">
        <v>0.92704751365517202</v>
      </c>
      <c r="E41" s="251">
        <v>1.13847293314286</v>
      </c>
      <c r="F41" s="251">
        <v>-0.211425419487688</v>
      </c>
      <c r="G41" s="216">
        <v>-0.18570965837899067</v>
      </c>
      <c r="H41" s="252" t="s">
        <v>61</v>
      </c>
      <c r="I41" s="495"/>
      <c r="J41" s="65"/>
      <c r="K41" s="61"/>
      <c r="L41" s="20"/>
    </row>
    <row r="42" spans="1:48" s="29" customFormat="1" ht="5.25" customHeight="1">
      <c r="B42" s="82"/>
      <c r="C42" s="24"/>
      <c r="D42" s="83"/>
      <c r="E42" s="84"/>
      <c r="F42" s="84"/>
      <c r="G42" s="48"/>
      <c r="H42" s="20"/>
      <c r="I42" s="61"/>
      <c r="J42" s="65"/>
      <c r="K42" s="61"/>
      <c r="L42" s="20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5" customHeight="1">
      <c r="B43" s="8" t="s">
        <v>173</v>
      </c>
      <c r="C43" s="40"/>
      <c r="D43" s="8"/>
      <c r="E43" s="8"/>
      <c r="F43" s="9"/>
      <c r="G43" s="9"/>
      <c r="H43" s="9"/>
      <c r="I43" s="19"/>
      <c r="J43" s="65"/>
      <c r="K43" s="19"/>
      <c r="L43" s="10"/>
    </row>
    <row r="44" spans="1:48" ht="22.5" customHeight="1">
      <c r="B44" s="490"/>
      <c r="C44" s="492" t="s">
        <v>68</v>
      </c>
      <c r="D44" s="493">
        <v>2016</v>
      </c>
      <c r="E44" s="493">
        <v>2015</v>
      </c>
      <c r="F44" s="490" t="s">
        <v>375</v>
      </c>
      <c r="G44" s="490"/>
      <c r="H44" s="490" t="s">
        <v>38</v>
      </c>
      <c r="I44" s="493" t="s">
        <v>46</v>
      </c>
      <c r="J44" s="65"/>
      <c r="K44" s="33"/>
      <c r="L44" s="3"/>
    </row>
    <row r="45" spans="1:48" s="15" customFormat="1" ht="25.5" customHeight="1">
      <c r="A45" s="14"/>
      <c r="B45" s="491"/>
      <c r="C45" s="492"/>
      <c r="D45" s="493"/>
      <c r="E45" s="493"/>
      <c r="F45" s="413" t="s">
        <v>34</v>
      </c>
      <c r="G45" s="413" t="s">
        <v>35</v>
      </c>
      <c r="H45" s="490"/>
      <c r="I45" s="493"/>
      <c r="J45" s="65"/>
      <c r="K45" s="33"/>
      <c r="L45" s="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424"/>
      <c r="AB45" s="424"/>
      <c r="AC45" s="424"/>
      <c r="AD45" s="424"/>
      <c r="AE45" s="424"/>
      <c r="AF45" s="424"/>
      <c r="AG45" s="424"/>
      <c r="AH45" s="424"/>
      <c r="AI45" s="424"/>
      <c r="AJ45" s="424"/>
      <c r="AK45" s="424"/>
      <c r="AL45" s="424"/>
      <c r="AM45" s="424"/>
      <c r="AN45" s="424"/>
      <c r="AO45" s="424"/>
      <c r="AP45" s="424"/>
      <c r="AQ45" s="424"/>
      <c r="AR45" s="424"/>
      <c r="AS45" s="424"/>
      <c r="AT45" s="424"/>
      <c r="AU45" s="424"/>
      <c r="AV45" s="424"/>
    </row>
    <row r="46" spans="1:48" s="29" customFormat="1" ht="18" customHeight="1">
      <c r="B46" s="253" t="s">
        <v>80</v>
      </c>
      <c r="C46" s="207" t="s">
        <v>156</v>
      </c>
      <c r="D46" s="209">
        <v>4114.263719999999</v>
      </c>
      <c r="E46" s="209">
        <v>3987.6040400000002</v>
      </c>
      <c r="F46" s="209">
        <v>126.65967999999884</v>
      </c>
      <c r="G46" s="210">
        <v>3.1763354317395853E-2</v>
      </c>
      <c r="H46" s="231" t="s">
        <v>61</v>
      </c>
      <c r="I46" s="415" t="s">
        <v>65</v>
      </c>
      <c r="J46" s="65"/>
      <c r="K46" s="61"/>
      <c r="L46" s="20"/>
      <c r="M46" s="2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s="29" customFormat="1" ht="18" customHeight="1">
      <c r="B47" s="232" t="s">
        <v>176</v>
      </c>
      <c r="C47" s="213" t="s">
        <v>69</v>
      </c>
      <c r="D47" s="215">
        <v>907.85175074999995</v>
      </c>
      <c r="E47" s="215">
        <v>843.51677174999986</v>
      </c>
      <c r="F47" s="215">
        <v>64.334979000000089</v>
      </c>
      <c r="G47" s="216">
        <v>7.6269946436900993E-2</v>
      </c>
      <c r="H47" s="243" t="s">
        <v>39</v>
      </c>
      <c r="I47" s="500" t="s">
        <v>171</v>
      </c>
      <c r="J47" s="65"/>
      <c r="K47" s="61"/>
      <c r="L47" s="2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s="29" customFormat="1" ht="18" customHeight="1">
      <c r="B48" s="253" t="s">
        <v>177</v>
      </c>
      <c r="C48" s="207" t="s">
        <v>69</v>
      </c>
      <c r="D48" s="209">
        <v>193.16173929999997</v>
      </c>
      <c r="E48" s="209">
        <v>187.97497849999999</v>
      </c>
      <c r="F48" s="209">
        <v>5.1867607999999734</v>
      </c>
      <c r="G48" s="210">
        <v>2.7592825605775806E-2</v>
      </c>
      <c r="H48" s="242" t="s">
        <v>39</v>
      </c>
      <c r="I48" s="500"/>
      <c r="J48" s="65"/>
      <c r="K48" s="61"/>
      <c r="L48" s="2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8" customHeight="1">
      <c r="B49" s="232" t="s">
        <v>179</v>
      </c>
      <c r="C49" s="213" t="s">
        <v>69</v>
      </c>
      <c r="D49" s="215">
        <v>3355004.1739089303</v>
      </c>
      <c r="E49" s="215">
        <v>3141833.4431262757</v>
      </c>
      <c r="F49" s="215">
        <v>213170.7307826546</v>
      </c>
      <c r="G49" s="216">
        <v>6.7849150708173545E-2</v>
      </c>
      <c r="H49" s="243" t="s">
        <v>39</v>
      </c>
      <c r="I49" s="500"/>
      <c r="J49" s="65"/>
      <c r="K49" s="61"/>
      <c r="L49" s="20"/>
    </row>
    <row r="50" spans="1:48" ht="15" customHeight="1">
      <c r="B50" s="81" t="s">
        <v>178</v>
      </c>
      <c r="C50" s="41"/>
      <c r="G50" s="85"/>
      <c r="J50" s="65"/>
    </row>
    <row r="51" spans="1:48" ht="15" customHeight="1">
      <c r="B51" s="8" t="s">
        <v>99</v>
      </c>
      <c r="C51" s="40"/>
      <c r="D51" s="8"/>
      <c r="E51" s="8"/>
      <c r="F51" s="9"/>
      <c r="G51" s="9"/>
      <c r="H51" s="9"/>
      <c r="I51" s="19"/>
      <c r="J51" s="65"/>
      <c r="K51" s="19"/>
      <c r="L51" s="10"/>
    </row>
    <row r="52" spans="1:48" ht="23.25" customHeight="1">
      <c r="B52" s="490"/>
      <c r="C52" s="492" t="s">
        <v>68</v>
      </c>
      <c r="D52" s="493">
        <v>2016</v>
      </c>
      <c r="E52" s="493">
        <v>2015</v>
      </c>
      <c r="F52" s="490" t="s">
        <v>375</v>
      </c>
      <c r="G52" s="490"/>
      <c r="H52" s="490" t="s">
        <v>38</v>
      </c>
      <c r="I52" s="493" t="s">
        <v>46</v>
      </c>
      <c r="J52" s="65"/>
      <c r="K52" s="33"/>
      <c r="L52" s="3"/>
    </row>
    <row r="53" spans="1:48" s="15" customFormat="1" ht="25.5" customHeight="1">
      <c r="A53" s="14"/>
      <c r="B53" s="491"/>
      <c r="C53" s="492"/>
      <c r="D53" s="493"/>
      <c r="E53" s="493"/>
      <c r="F53" s="425" t="s">
        <v>34</v>
      </c>
      <c r="G53" s="425" t="s">
        <v>35</v>
      </c>
      <c r="H53" s="490"/>
      <c r="I53" s="493"/>
      <c r="J53" s="65"/>
      <c r="K53" s="33"/>
      <c r="L53" s="3"/>
      <c r="M53" s="1"/>
      <c r="N53" s="2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424"/>
      <c r="AB53" s="424"/>
      <c r="AC53" s="424"/>
      <c r="AD53" s="424"/>
      <c r="AE53" s="424"/>
      <c r="AF53" s="424"/>
      <c r="AG53" s="424"/>
      <c r="AH53" s="424"/>
      <c r="AI53" s="424"/>
      <c r="AJ53" s="424"/>
      <c r="AK53" s="424"/>
      <c r="AL53" s="424"/>
      <c r="AM53" s="424"/>
      <c r="AN53" s="424"/>
      <c r="AO53" s="424"/>
      <c r="AP53" s="424"/>
      <c r="AQ53" s="424"/>
      <c r="AR53" s="424"/>
      <c r="AS53" s="424"/>
      <c r="AT53" s="424"/>
      <c r="AU53" s="424"/>
      <c r="AV53" s="424"/>
    </row>
    <row r="54" spans="1:48" ht="18" customHeight="1">
      <c r="B54" s="223" t="s">
        <v>100</v>
      </c>
      <c r="C54" s="207" t="s">
        <v>155</v>
      </c>
      <c r="D54" s="209">
        <v>60908</v>
      </c>
      <c r="E54" s="209">
        <v>54903</v>
      </c>
      <c r="F54" s="209">
        <v>6005</v>
      </c>
      <c r="G54" s="210">
        <v>0.1093747154071727</v>
      </c>
      <c r="H54" s="242" t="s">
        <v>39</v>
      </c>
      <c r="I54" s="499" t="s">
        <v>162</v>
      </c>
      <c r="J54" s="65"/>
      <c r="K54" s="28"/>
      <c r="L54" s="20"/>
    </row>
    <row r="55" spans="1:48" ht="18" customHeight="1">
      <c r="B55" s="232" t="s">
        <v>64</v>
      </c>
      <c r="C55" s="213" t="s">
        <v>155</v>
      </c>
      <c r="D55" s="215">
        <v>13868</v>
      </c>
      <c r="E55" s="215">
        <v>11619</v>
      </c>
      <c r="F55" s="215">
        <v>2249</v>
      </c>
      <c r="G55" s="216">
        <v>0.19356226869782245</v>
      </c>
      <c r="H55" s="243" t="s">
        <v>39</v>
      </c>
      <c r="I55" s="495"/>
      <c r="J55" s="65"/>
      <c r="K55" s="62"/>
      <c r="L55" s="20"/>
    </row>
    <row r="56" spans="1:48" ht="18" customHeight="1">
      <c r="B56" s="223" t="s">
        <v>163</v>
      </c>
      <c r="C56" s="207" t="s">
        <v>155</v>
      </c>
      <c r="D56" s="209">
        <v>10033</v>
      </c>
      <c r="E56" s="209">
        <v>9358</v>
      </c>
      <c r="F56" s="209">
        <v>675</v>
      </c>
      <c r="G56" s="210">
        <v>7.2130797178884487E-2</v>
      </c>
      <c r="H56" s="242" t="s">
        <v>39</v>
      </c>
      <c r="I56" s="495"/>
      <c r="J56" s="65"/>
      <c r="K56" s="62"/>
      <c r="L56" s="20"/>
    </row>
    <row r="57" spans="1:48" ht="18" customHeight="1">
      <c r="B57" s="232" t="s">
        <v>164</v>
      </c>
      <c r="C57" s="213" t="s">
        <v>155</v>
      </c>
      <c r="D57" s="215">
        <v>127</v>
      </c>
      <c r="E57" s="215">
        <v>161</v>
      </c>
      <c r="F57" s="215">
        <v>-34</v>
      </c>
      <c r="G57" s="216">
        <v>-0.21118012422360244</v>
      </c>
      <c r="H57" s="243" t="s">
        <v>39</v>
      </c>
      <c r="I57" s="495"/>
      <c r="J57" s="65"/>
      <c r="K57" s="62"/>
      <c r="L57" s="20"/>
    </row>
    <row r="58" spans="1:48" ht="18" customHeight="1">
      <c r="B58" s="223" t="s">
        <v>161</v>
      </c>
      <c r="C58" s="207" t="s">
        <v>155</v>
      </c>
      <c r="D58" s="209">
        <v>1203</v>
      </c>
      <c r="E58" s="209">
        <v>915</v>
      </c>
      <c r="F58" s="209">
        <v>288</v>
      </c>
      <c r="G58" s="210">
        <v>0.31475409836065582</v>
      </c>
      <c r="H58" s="242" t="s">
        <v>39</v>
      </c>
      <c r="I58" s="495"/>
      <c r="J58" s="65"/>
      <c r="K58" s="62"/>
      <c r="L58" s="20"/>
    </row>
    <row r="59" spans="1:48" ht="18" customHeight="1">
      <c r="B59" s="219" t="s">
        <v>81</v>
      </c>
      <c r="C59" s="412" t="s">
        <v>155</v>
      </c>
      <c r="D59" s="254">
        <v>86139</v>
      </c>
      <c r="E59" s="254">
        <v>76956</v>
      </c>
      <c r="F59" s="254">
        <v>9183</v>
      </c>
      <c r="G59" s="221">
        <v>0.1193279276469672</v>
      </c>
      <c r="H59" s="221" t="s">
        <v>39</v>
      </c>
      <c r="I59" s="495"/>
      <c r="J59" s="65"/>
      <c r="K59" s="62"/>
      <c r="L59" s="20"/>
    </row>
    <row r="60" spans="1:48" s="7" customFormat="1" ht="18" customHeight="1">
      <c r="B60" s="22"/>
      <c r="C60" s="41"/>
      <c r="D60" s="30"/>
      <c r="E60" s="30"/>
      <c r="F60" s="30"/>
      <c r="G60" s="27"/>
      <c r="H60" s="20"/>
      <c r="I60" s="28"/>
      <c r="J60" s="65"/>
      <c r="K60" s="28"/>
      <c r="L60" s="2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424"/>
      <c r="AB60" s="424"/>
      <c r="AC60" s="424"/>
      <c r="AD60" s="424"/>
      <c r="AE60" s="424"/>
      <c r="AF60" s="424"/>
      <c r="AG60" s="424"/>
      <c r="AH60" s="424"/>
      <c r="AI60" s="424"/>
      <c r="AJ60" s="424"/>
      <c r="AK60" s="424"/>
      <c r="AL60" s="424"/>
      <c r="AM60" s="424"/>
      <c r="AN60" s="424"/>
      <c r="AO60" s="424"/>
      <c r="AP60" s="424"/>
      <c r="AQ60" s="424"/>
      <c r="AR60" s="424"/>
      <c r="AS60" s="424"/>
      <c r="AT60" s="424"/>
      <c r="AU60" s="424"/>
      <c r="AV60" s="424"/>
    </row>
    <row r="61" spans="1:48" ht="15" customHeight="1">
      <c r="B61" s="8" t="s">
        <v>143</v>
      </c>
      <c r="C61" s="40"/>
      <c r="D61" s="8"/>
      <c r="E61" s="8"/>
      <c r="F61" s="9"/>
      <c r="G61" s="9"/>
      <c r="H61" s="9"/>
      <c r="I61" s="19"/>
      <c r="J61" s="65"/>
      <c r="K61" s="19"/>
      <c r="L61" s="10"/>
    </row>
    <row r="62" spans="1:48" ht="23.25" customHeight="1">
      <c r="B62" s="490"/>
      <c r="C62" s="492" t="s">
        <v>68</v>
      </c>
      <c r="D62" s="493">
        <v>2016</v>
      </c>
      <c r="E62" s="493">
        <v>2015</v>
      </c>
      <c r="F62" s="490" t="s">
        <v>375</v>
      </c>
      <c r="G62" s="490"/>
      <c r="H62" s="490" t="s">
        <v>38</v>
      </c>
      <c r="I62" s="493" t="s">
        <v>46</v>
      </c>
      <c r="J62" s="65"/>
      <c r="K62" s="33"/>
      <c r="L62" s="3"/>
    </row>
    <row r="63" spans="1:48" s="15" customFormat="1" ht="25.5" customHeight="1">
      <c r="A63" s="14"/>
      <c r="B63" s="491"/>
      <c r="C63" s="492"/>
      <c r="D63" s="493"/>
      <c r="E63" s="493"/>
      <c r="F63" s="425" t="s">
        <v>34</v>
      </c>
      <c r="G63" s="425" t="s">
        <v>35</v>
      </c>
      <c r="H63" s="490"/>
      <c r="I63" s="493"/>
      <c r="J63" s="65"/>
      <c r="K63" s="33"/>
      <c r="L63" s="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424"/>
      <c r="AB63" s="424"/>
      <c r="AC63" s="424"/>
      <c r="AD63" s="424"/>
      <c r="AE63" s="424"/>
      <c r="AF63" s="424"/>
      <c r="AG63" s="424"/>
      <c r="AH63" s="424"/>
      <c r="AI63" s="424"/>
      <c r="AJ63" s="424"/>
      <c r="AK63" s="424"/>
      <c r="AL63" s="424"/>
      <c r="AM63" s="424"/>
      <c r="AN63" s="424"/>
      <c r="AO63" s="424"/>
      <c r="AP63" s="424"/>
      <c r="AQ63" s="424"/>
      <c r="AR63" s="424"/>
      <c r="AS63" s="424"/>
      <c r="AT63" s="424"/>
      <c r="AU63" s="424"/>
      <c r="AV63" s="424"/>
    </row>
    <row r="64" spans="1:48" ht="18" customHeight="1">
      <c r="B64" s="223" t="s">
        <v>28</v>
      </c>
      <c r="C64" s="207" t="s">
        <v>154</v>
      </c>
      <c r="D64" s="209">
        <v>7549375</v>
      </c>
      <c r="E64" s="209">
        <v>6453213</v>
      </c>
      <c r="F64" s="209">
        <v>1096162</v>
      </c>
      <c r="G64" s="210">
        <v>0.16986298143265999</v>
      </c>
      <c r="H64" s="242" t="s">
        <v>39</v>
      </c>
      <c r="I64" s="416" t="s">
        <v>47</v>
      </c>
      <c r="J64" s="65"/>
      <c r="K64" s="28"/>
      <c r="L64" s="20"/>
    </row>
    <row r="65" spans="1:48" ht="18" customHeight="1">
      <c r="B65" s="232" t="s">
        <v>141</v>
      </c>
      <c r="C65" s="213" t="s">
        <v>354</v>
      </c>
      <c r="D65" s="215">
        <v>2405</v>
      </c>
      <c r="E65" s="215">
        <v>1934</v>
      </c>
      <c r="F65" s="215">
        <v>471</v>
      </c>
      <c r="G65" s="216">
        <v>0.24353671147880052</v>
      </c>
      <c r="H65" s="252" t="s">
        <v>39</v>
      </c>
      <c r="I65" s="417" t="s">
        <v>79</v>
      </c>
      <c r="J65" s="65"/>
      <c r="K65" s="28"/>
      <c r="L65" s="20"/>
    </row>
    <row r="66" spans="1:48" ht="18" customHeight="1">
      <c r="B66" s="223" t="s">
        <v>57</v>
      </c>
      <c r="C66" s="207" t="s">
        <v>354</v>
      </c>
      <c r="D66" s="209">
        <v>1596408</v>
      </c>
      <c r="E66" s="209">
        <v>1352160</v>
      </c>
      <c r="F66" s="209">
        <v>244248</v>
      </c>
      <c r="G66" s="210">
        <v>0.18063542776002839</v>
      </c>
      <c r="H66" s="242" t="s">
        <v>39</v>
      </c>
      <c r="I66" s="416" t="s">
        <v>47</v>
      </c>
      <c r="J66" s="65"/>
      <c r="K66" s="28"/>
      <c r="L66" s="20"/>
    </row>
    <row r="67" spans="1:48" ht="15" customHeight="1">
      <c r="B67" s="22" t="s">
        <v>142</v>
      </c>
      <c r="C67" s="41"/>
      <c r="J67" s="65"/>
      <c r="K67" s="431"/>
    </row>
    <row r="68" spans="1:48" ht="15" customHeight="1">
      <c r="B68" s="8" t="s">
        <v>45</v>
      </c>
      <c r="C68" s="40"/>
      <c r="D68" s="8"/>
      <c r="E68" s="8"/>
      <c r="F68" s="9"/>
      <c r="G68" s="9"/>
      <c r="H68" s="9"/>
      <c r="I68" s="19"/>
      <c r="J68" s="65"/>
      <c r="K68" s="19"/>
      <c r="L68" s="10"/>
    </row>
    <row r="69" spans="1:48" ht="23.25" customHeight="1">
      <c r="B69" s="490"/>
      <c r="C69" s="492" t="s">
        <v>68</v>
      </c>
      <c r="D69" s="493">
        <v>2016</v>
      </c>
      <c r="E69" s="493">
        <v>2015</v>
      </c>
      <c r="F69" s="490" t="s">
        <v>375</v>
      </c>
      <c r="G69" s="490"/>
      <c r="H69" s="490" t="s">
        <v>38</v>
      </c>
      <c r="I69" s="493" t="s">
        <v>46</v>
      </c>
      <c r="J69" s="65"/>
      <c r="K69" s="33"/>
      <c r="L69" s="3"/>
    </row>
    <row r="70" spans="1:48" s="15" customFormat="1" ht="25.5" customHeight="1">
      <c r="A70" s="14"/>
      <c r="B70" s="491"/>
      <c r="C70" s="492"/>
      <c r="D70" s="493"/>
      <c r="E70" s="493"/>
      <c r="F70" s="425" t="s">
        <v>34</v>
      </c>
      <c r="G70" s="425" t="s">
        <v>35</v>
      </c>
      <c r="H70" s="490"/>
      <c r="I70" s="493"/>
      <c r="J70" s="65"/>
      <c r="K70" s="33"/>
      <c r="L70" s="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424"/>
      <c r="AB70" s="424"/>
      <c r="AC70" s="424"/>
      <c r="AD70" s="424"/>
      <c r="AE70" s="424"/>
      <c r="AF70" s="424"/>
      <c r="AG70" s="424"/>
      <c r="AH70" s="424"/>
      <c r="AI70" s="424"/>
      <c r="AJ70" s="424"/>
      <c r="AK70" s="424"/>
      <c r="AL70" s="424"/>
      <c r="AM70" s="424"/>
      <c r="AN70" s="424"/>
      <c r="AO70" s="424"/>
      <c r="AP70" s="424"/>
      <c r="AQ70" s="424"/>
      <c r="AR70" s="424"/>
      <c r="AS70" s="424"/>
      <c r="AT70" s="424"/>
      <c r="AU70" s="424"/>
      <c r="AV70" s="424"/>
    </row>
    <row r="71" spans="1:48" ht="18" customHeight="1">
      <c r="B71" s="223" t="s">
        <v>94</v>
      </c>
      <c r="C71" s="207" t="s">
        <v>155</v>
      </c>
      <c r="D71" s="209">
        <v>41593.702479338841</v>
      </c>
      <c r="E71" s="209">
        <v>39214.60833333333</v>
      </c>
      <c r="F71" s="209">
        <v>2379.094146005511</v>
      </c>
      <c r="G71" s="210">
        <v>6.0668568350413121E-2</v>
      </c>
      <c r="H71" s="211" t="s">
        <v>208</v>
      </c>
      <c r="I71" s="494" t="s">
        <v>348</v>
      </c>
      <c r="J71" s="65"/>
      <c r="K71" s="61"/>
    </row>
    <row r="72" spans="1:48" ht="18" customHeight="1">
      <c r="B72" s="232" t="s">
        <v>95</v>
      </c>
      <c r="C72" s="213" t="s">
        <v>155</v>
      </c>
      <c r="D72" s="215">
        <v>27190.371900826445</v>
      </c>
      <c r="E72" s="215">
        <v>25269.474999999999</v>
      </c>
      <c r="F72" s="215">
        <v>1920.8969008264467</v>
      </c>
      <c r="G72" s="216">
        <v>7.6016494241627264E-2</v>
      </c>
      <c r="H72" s="217" t="s">
        <v>209</v>
      </c>
      <c r="I72" s="494"/>
      <c r="J72" s="65"/>
      <c r="K72" s="61"/>
    </row>
    <row r="73" spans="1:48" ht="18" customHeight="1">
      <c r="B73" s="223" t="s">
        <v>96</v>
      </c>
      <c r="C73" s="207" t="s">
        <v>155</v>
      </c>
      <c r="D73" s="209">
        <v>62119.661157024791</v>
      </c>
      <c r="E73" s="209">
        <v>59991.3</v>
      </c>
      <c r="F73" s="209">
        <v>2128.3611570247886</v>
      </c>
      <c r="G73" s="210">
        <v>3.5477830235797425E-2</v>
      </c>
      <c r="H73" s="211" t="s">
        <v>206</v>
      </c>
      <c r="I73" s="494"/>
      <c r="J73" s="65"/>
      <c r="K73" s="61"/>
    </row>
    <row r="74" spans="1:48" ht="18" customHeight="1">
      <c r="B74" s="232" t="s">
        <v>97</v>
      </c>
      <c r="C74" s="213" t="s">
        <v>155</v>
      </c>
      <c r="D74" s="215">
        <v>56001.867768595039</v>
      </c>
      <c r="E74" s="215">
        <v>53733.883333333331</v>
      </c>
      <c r="F74" s="215">
        <v>2267.9844352617074</v>
      </c>
      <c r="G74" s="216">
        <v>4.2207715031360449E-2</v>
      </c>
      <c r="H74" s="217" t="s">
        <v>207</v>
      </c>
      <c r="I74" s="494"/>
      <c r="J74" s="65"/>
      <c r="K74" s="61"/>
    </row>
    <row r="75" spans="1:48" ht="18" customHeight="1">
      <c r="B75" s="223" t="s">
        <v>98</v>
      </c>
      <c r="C75" s="207" t="s">
        <v>155</v>
      </c>
      <c r="D75" s="209">
        <v>29469.016528636363</v>
      </c>
      <c r="E75" s="209">
        <v>27854.299999799998</v>
      </c>
      <c r="F75" s="209">
        <v>1614.7165288363649</v>
      </c>
      <c r="G75" s="210">
        <v>5.7970099009774456E-2</v>
      </c>
      <c r="H75" s="211" t="s">
        <v>205</v>
      </c>
      <c r="I75" s="494"/>
      <c r="J75" s="65"/>
      <c r="K75" s="61"/>
    </row>
    <row r="76" spans="1:48" ht="18" customHeight="1">
      <c r="B76" s="232" t="s">
        <v>227</v>
      </c>
      <c r="C76" s="213" t="s">
        <v>155</v>
      </c>
      <c r="D76" s="215">
        <v>62681.793388429753</v>
      </c>
      <c r="E76" s="215">
        <v>59022.808333333334</v>
      </c>
      <c r="F76" s="215">
        <v>3658.9850550964184</v>
      </c>
      <c r="G76" s="216">
        <v>6.1992730580222144E-2</v>
      </c>
      <c r="H76" s="217" t="s">
        <v>207</v>
      </c>
      <c r="I76" s="494"/>
      <c r="J76" s="65"/>
      <c r="K76" s="61"/>
    </row>
    <row r="77" spans="1:48" ht="18" customHeight="1">
      <c r="B77" s="223" t="s">
        <v>228</v>
      </c>
      <c r="C77" s="207" t="s">
        <v>155</v>
      </c>
      <c r="D77" s="209">
        <v>11102.429752066115</v>
      </c>
      <c r="E77" s="209">
        <v>10722.808333333332</v>
      </c>
      <c r="F77" s="209">
        <v>379.62141873278233</v>
      </c>
      <c r="G77" s="210">
        <v>3.5403171159245295E-2</v>
      </c>
      <c r="H77" s="211" t="s">
        <v>281</v>
      </c>
      <c r="I77" s="494"/>
      <c r="J77" s="65"/>
      <c r="K77" s="61"/>
    </row>
    <row r="78" spans="1:48" ht="18" customHeight="1">
      <c r="B78" s="232" t="s">
        <v>229</v>
      </c>
      <c r="C78" s="213" t="s">
        <v>155</v>
      </c>
      <c r="D78" s="215">
        <v>11868.223140495867</v>
      </c>
      <c r="E78" s="215">
        <v>10895.025</v>
      </c>
      <c r="F78" s="215">
        <v>973.19814049586785</v>
      </c>
      <c r="G78" s="216">
        <v>8.9325002971160528E-2</v>
      </c>
      <c r="H78" s="217" t="s">
        <v>209</v>
      </c>
      <c r="I78" s="494"/>
      <c r="J78" s="65"/>
      <c r="K78" s="61"/>
    </row>
    <row r="79" spans="1:48" ht="18" customHeight="1">
      <c r="B79" s="223" t="s">
        <v>230</v>
      </c>
      <c r="C79" s="207" t="s">
        <v>155</v>
      </c>
      <c r="D79" s="209">
        <v>14160.231404958678</v>
      </c>
      <c r="E79" s="209">
        <v>12508.641666666666</v>
      </c>
      <c r="F79" s="209">
        <v>1651.589738292012</v>
      </c>
      <c r="G79" s="210">
        <v>0.13203589824570705</v>
      </c>
      <c r="H79" s="211" t="s">
        <v>282</v>
      </c>
      <c r="I79" s="494"/>
      <c r="J79" s="65"/>
      <c r="K79" s="61"/>
    </row>
    <row r="80" spans="1:48" ht="18" customHeight="1">
      <c r="B80" s="232" t="s">
        <v>231</v>
      </c>
      <c r="C80" s="213" t="s">
        <v>155</v>
      </c>
      <c r="D80" s="215">
        <v>6525.1570247520667</v>
      </c>
      <c r="E80" s="215">
        <v>6229.7416667749994</v>
      </c>
      <c r="F80" s="215">
        <v>295.41535797706729</v>
      </c>
      <c r="G80" s="216">
        <v>4.7420161826709828E-2</v>
      </c>
      <c r="H80" s="217" t="s">
        <v>285</v>
      </c>
      <c r="I80" s="494"/>
      <c r="J80" s="65"/>
      <c r="K80" s="61"/>
    </row>
    <row r="81" spans="1:48" ht="18" customHeight="1">
      <c r="B81" s="223" t="s">
        <v>232</v>
      </c>
      <c r="C81" s="207" t="s">
        <v>155</v>
      </c>
      <c r="D81" s="209">
        <v>5870.7685950413224</v>
      </c>
      <c r="E81" s="209">
        <v>5520</v>
      </c>
      <c r="F81" s="209">
        <v>350.76859504132244</v>
      </c>
      <c r="G81" s="210">
        <v>6.3545035333572919E-2</v>
      </c>
      <c r="H81" s="211" t="s">
        <v>284</v>
      </c>
      <c r="I81" s="494"/>
      <c r="J81" s="65"/>
      <c r="K81" s="61"/>
    </row>
    <row r="82" spans="1:48" ht="18" customHeight="1">
      <c r="B82" s="232" t="s">
        <v>233</v>
      </c>
      <c r="C82" s="213" t="s">
        <v>155</v>
      </c>
      <c r="D82" s="215">
        <v>12313.165289256198</v>
      </c>
      <c r="E82" s="215">
        <v>11000.924999999999</v>
      </c>
      <c r="F82" s="215">
        <v>1312.2402892561986</v>
      </c>
      <c r="G82" s="216">
        <v>0.1192845410050698</v>
      </c>
      <c r="H82" s="217" t="s">
        <v>283</v>
      </c>
      <c r="I82" s="494"/>
      <c r="J82" s="65"/>
      <c r="K82" s="67"/>
    </row>
    <row r="83" spans="1:48" ht="18" customHeight="1">
      <c r="B83" s="219" t="s">
        <v>0</v>
      </c>
      <c r="C83" s="412" t="s">
        <v>155</v>
      </c>
      <c r="D83" s="254">
        <v>340896.38842942147</v>
      </c>
      <c r="E83" s="254">
        <v>321963.51666657504</v>
      </c>
      <c r="F83" s="254">
        <v>18932.871762846422</v>
      </c>
      <c r="G83" s="221">
        <v>5.8804401066513634E-2</v>
      </c>
      <c r="H83" s="221" t="s">
        <v>39</v>
      </c>
      <c r="I83" s="496"/>
      <c r="J83" s="65"/>
    </row>
    <row r="84" spans="1:48" ht="15" customHeight="1">
      <c r="B84" s="22"/>
      <c r="C84" s="41"/>
      <c r="J84" s="65"/>
    </row>
    <row r="85" spans="1:48" ht="15" customHeight="1">
      <c r="B85" s="8" t="s">
        <v>279</v>
      </c>
      <c r="C85" s="40"/>
      <c r="D85" s="8"/>
      <c r="E85" s="8"/>
      <c r="F85" s="9"/>
      <c r="G85" s="9"/>
      <c r="H85" s="9"/>
      <c r="I85" s="19"/>
      <c r="J85" s="65"/>
      <c r="K85" s="19"/>
      <c r="L85" s="10"/>
    </row>
    <row r="86" spans="1:48" ht="23.25" customHeight="1">
      <c r="B86" s="490"/>
      <c r="C86" s="492" t="s">
        <v>68</v>
      </c>
      <c r="D86" s="493">
        <v>2016</v>
      </c>
      <c r="E86" s="493">
        <v>2015</v>
      </c>
      <c r="F86" s="490" t="s">
        <v>375</v>
      </c>
      <c r="G86" s="490"/>
      <c r="H86" s="490" t="s">
        <v>38</v>
      </c>
      <c r="I86" s="493" t="s">
        <v>46</v>
      </c>
      <c r="J86" s="65"/>
      <c r="K86" s="33"/>
      <c r="L86" s="3"/>
    </row>
    <row r="87" spans="1:48" s="15" customFormat="1" ht="25.5" customHeight="1">
      <c r="A87" s="14"/>
      <c r="B87" s="491"/>
      <c r="C87" s="492"/>
      <c r="D87" s="493"/>
      <c r="E87" s="493"/>
      <c r="F87" s="413" t="s">
        <v>34</v>
      </c>
      <c r="G87" s="413" t="s">
        <v>35</v>
      </c>
      <c r="H87" s="490"/>
      <c r="I87" s="493"/>
      <c r="J87" s="65"/>
      <c r="K87" s="33"/>
      <c r="L87" s="3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24"/>
      <c r="AB87" s="424"/>
      <c r="AC87" s="424"/>
      <c r="AD87" s="424"/>
      <c r="AE87" s="424"/>
      <c r="AF87" s="424"/>
      <c r="AG87" s="424"/>
      <c r="AH87" s="424"/>
      <c r="AI87" s="424"/>
      <c r="AJ87" s="424"/>
      <c r="AK87" s="424"/>
      <c r="AL87" s="424"/>
      <c r="AM87" s="424"/>
      <c r="AN87" s="424"/>
      <c r="AO87" s="424"/>
      <c r="AP87" s="424"/>
      <c r="AQ87" s="424"/>
      <c r="AR87" s="424"/>
      <c r="AS87" s="424"/>
      <c r="AT87" s="424"/>
      <c r="AU87" s="424"/>
      <c r="AV87" s="424"/>
    </row>
    <row r="88" spans="1:48" s="15" customFormat="1" ht="18" customHeight="1">
      <c r="A88" s="14"/>
      <c r="B88" s="253" t="s">
        <v>387</v>
      </c>
      <c r="C88" s="207" t="s">
        <v>155</v>
      </c>
      <c r="D88" s="209">
        <v>23449.636363636364</v>
      </c>
      <c r="E88" s="209">
        <v>23980.533333333333</v>
      </c>
      <c r="F88" s="209">
        <v>-530.89696969696888</v>
      </c>
      <c r="G88" s="210">
        <v>-2.213866398705211E-2</v>
      </c>
      <c r="H88" s="211" t="s">
        <v>286</v>
      </c>
      <c r="I88" s="494" t="s">
        <v>243</v>
      </c>
      <c r="J88" s="65"/>
      <c r="K88" s="33"/>
      <c r="L88" s="3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24"/>
      <c r="AB88" s="424"/>
      <c r="AC88" s="424"/>
      <c r="AD88" s="424"/>
      <c r="AE88" s="424"/>
      <c r="AF88" s="424"/>
      <c r="AG88" s="424"/>
      <c r="AH88" s="424"/>
      <c r="AI88" s="424"/>
      <c r="AJ88" s="424"/>
      <c r="AK88" s="424"/>
      <c r="AL88" s="424"/>
      <c r="AM88" s="424"/>
      <c r="AN88" s="424"/>
      <c r="AO88" s="424"/>
      <c r="AP88" s="424"/>
      <c r="AQ88" s="424"/>
      <c r="AR88" s="424"/>
      <c r="AS88" s="424"/>
      <c r="AT88" s="424"/>
      <c r="AU88" s="424"/>
      <c r="AV88" s="424"/>
    </row>
    <row r="89" spans="1:48" ht="18" customHeight="1">
      <c r="B89" s="232" t="s">
        <v>280</v>
      </c>
      <c r="C89" s="213" t="s">
        <v>155</v>
      </c>
      <c r="D89" s="215">
        <v>10677.768595041322</v>
      </c>
      <c r="E89" s="215">
        <v>9929.9750000000004</v>
      </c>
      <c r="F89" s="215">
        <v>747.79359504132117</v>
      </c>
      <c r="G89" s="216">
        <v>7.5306694633301863E-2</v>
      </c>
      <c r="H89" s="217" t="s">
        <v>287</v>
      </c>
      <c r="I89" s="495"/>
      <c r="J89" s="65"/>
      <c r="K89" s="61"/>
    </row>
    <row r="90" spans="1:48" ht="18" customHeight="1">
      <c r="B90" s="223" t="s">
        <v>235</v>
      </c>
      <c r="C90" s="207" t="s">
        <v>155</v>
      </c>
      <c r="D90" s="209">
        <v>14389.264462809917</v>
      </c>
      <c r="E90" s="209">
        <v>13986.775</v>
      </c>
      <c r="F90" s="209">
        <v>402.48946280991731</v>
      </c>
      <c r="G90" s="210">
        <v>2.8776430793368446E-2</v>
      </c>
      <c r="H90" s="211" t="s">
        <v>288</v>
      </c>
      <c r="I90" s="495"/>
      <c r="J90" s="65"/>
      <c r="K90" s="61"/>
    </row>
    <row r="91" spans="1:48" ht="18" customHeight="1">
      <c r="B91" s="232" t="s">
        <v>236</v>
      </c>
      <c r="C91" s="213" t="s">
        <v>155</v>
      </c>
      <c r="D91" s="215">
        <v>41019.272727272728</v>
      </c>
      <c r="E91" s="215">
        <v>39441.375</v>
      </c>
      <c r="F91" s="215">
        <v>1577.8977272727279</v>
      </c>
      <c r="G91" s="216">
        <v>4.0006154128062965E-2</v>
      </c>
      <c r="H91" s="217" t="s">
        <v>289</v>
      </c>
      <c r="I91" s="495"/>
      <c r="J91" s="65"/>
      <c r="K91" s="61"/>
    </row>
    <row r="92" spans="1:48" ht="18" customHeight="1">
      <c r="B92" s="223" t="s">
        <v>237</v>
      </c>
      <c r="C92" s="207" t="s">
        <v>155</v>
      </c>
      <c r="D92" s="209">
        <v>4339.7603305785124</v>
      </c>
      <c r="E92" s="209">
        <v>3939.15</v>
      </c>
      <c r="F92" s="209">
        <v>400.61033057851228</v>
      </c>
      <c r="G92" s="210">
        <v>0.10169968916606686</v>
      </c>
      <c r="H92" s="211" t="s">
        <v>290</v>
      </c>
      <c r="I92" s="495"/>
      <c r="J92" s="65"/>
      <c r="K92" s="61"/>
      <c r="L92" s="16"/>
    </row>
    <row r="93" spans="1:48" ht="18" customHeight="1">
      <c r="B93" s="232" t="s">
        <v>238</v>
      </c>
      <c r="C93" s="213" t="s">
        <v>155</v>
      </c>
      <c r="D93" s="215">
        <v>9430.2148760330583</v>
      </c>
      <c r="E93" s="215">
        <v>8685.2416666666668</v>
      </c>
      <c r="F93" s="215">
        <v>744.97320936639153</v>
      </c>
      <c r="G93" s="216">
        <v>8.577460915400259E-2</v>
      </c>
      <c r="H93" s="217" t="s">
        <v>282</v>
      </c>
      <c r="I93" s="495"/>
      <c r="J93" s="65"/>
      <c r="K93" s="62"/>
    </row>
    <row r="94" spans="1:48" ht="18" customHeight="1">
      <c r="B94" s="206" t="s">
        <v>240</v>
      </c>
      <c r="C94" s="207" t="s">
        <v>155</v>
      </c>
      <c r="D94" s="209">
        <v>9042.3884297520653</v>
      </c>
      <c r="E94" s="209">
        <v>8084.041666666667</v>
      </c>
      <c r="F94" s="209">
        <v>958.34676308539838</v>
      </c>
      <c r="G94" s="210">
        <v>0.11854797421900942</v>
      </c>
      <c r="H94" s="211" t="s">
        <v>291</v>
      </c>
      <c r="I94" s="495"/>
      <c r="J94" s="65"/>
      <c r="K94" s="62"/>
    </row>
    <row r="95" spans="1:48" ht="18" customHeight="1">
      <c r="B95" s="232" t="s">
        <v>239</v>
      </c>
      <c r="C95" s="213" t="s">
        <v>155</v>
      </c>
      <c r="D95" s="215">
        <v>15440.289256198346</v>
      </c>
      <c r="E95" s="215">
        <v>14507.35</v>
      </c>
      <c r="F95" s="215">
        <v>932.9392561983459</v>
      </c>
      <c r="G95" s="216">
        <v>6.4308040834359481E-2</v>
      </c>
      <c r="H95" s="217" t="s">
        <v>292</v>
      </c>
      <c r="I95" s="495"/>
      <c r="J95" s="65"/>
      <c r="K95" s="62"/>
    </row>
    <row r="96" spans="1:48" ht="18" customHeight="1">
      <c r="B96" s="219" t="s">
        <v>0</v>
      </c>
      <c r="C96" s="412" t="s">
        <v>155</v>
      </c>
      <c r="D96" s="254">
        <v>127788.59504132232</v>
      </c>
      <c r="E96" s="254">
        <v>122554.44166666667</v>
      </c>
      <c r="F96" s="254">
        <v>5234.1533746556524</v>
      </c>
      <c r="G96" s="221">
        <v>4.2708801928957651E-2</v>
      </c>
      <c r="H96" s="221" t="s">
        <v>39</v>
      </c>
      <c r="I96" s="495"/>
      <c r="J96" s="65"/>
      <c r="K96" s="62"/>
    </row>
    <row r="97" spans="1:48" ht="15" customHeight="1">
      <c r="B97" s="23"/>
      <c r="C97" s="42"/>
      <c r="D97" s="424"/>
      <c r="E97" s="424"/>
      <c r="F97" s="424"/>
      <c r="G97" s="424"/>
      <c r="J97" s="65"/>
    </row>
    <row r="98" spans="1:48" ht="15" customHeight="1">
      <c r="B98" s="8" t="s">
        <v>357</v>
      </c>
      <c r="C98" s="40"/>
      <c r="D98" s="8"/>
      <c r="E98" s="8"/>
      <c r="F98" s="9"/>
      <c r="G98" s="9"/>
      <c r="H98" s="9"/>
      <c r="I98" s="19"/>
      <c r="J98" s="65"/>
      <c r="K98" s="19"/>
      <c r="L98" s="10"/>
    </row>
    <row r="99" spans="1:48" ht="23.25" customHeight="1">
      <c r="B99" s="490"/>
      <c r="C99" s="492" t="s">
        <v>68</v>
      </c>
      <c r="D99" s="493">
        <v>2015</v>
      </c>
      <c r="E99" s="493">
        <v>2014</v>
      </c>
      <c r="F99" s="490" t="s">
        <v>353</v>
      </c>
      <c r="G99" s="490"/>
      <c r="H99" s="490" t="s">
        <v>38</v>
      </c>
      <c r="I99" s="493" t="s">
        <v>46</v>
      </c>
      <c r="J99" s="65"/>
      <c r="K99" s="33"/>
      <c r="L99" s="3"/>
    </row>
    <row r="100" spans="1:48" s="15" customFormat="1" ht="25.5" customHeight="1">
      <c r="A100" s="14"/>
      <c r="B100" s="491"/>
      <c r="C100" s="492"/>
      <c r="D100" s="493"/>
      <c r="E100" s="493"/>
      <c r="F100" s="413" t="s">
        <v>34</v>
      </c>
      <c r="G100" s="413" t="s">
        <v>35</v>
      </c>
      <c r="H100" s="490"/>
      <c r="I100" s="493"/>
      <c r="J100" s="65"/>
      <c r="K100" s="33"/>
      <c r="L100" s="3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24"/>
      <c r="AB100" s="424"/>
      <c r="AC100" s="424"/>
      <c r="AD100" s="424"/>
      <c r="AE100" s="424"/>
      <c r="AF100" s="424"/>
      <c r="AG100" s="424"/>
      <c r="AH100" s="424"/>
      <c r="AI100" s="424"/>
      <c r="AJ100" s="424"/>
      <c r="AK100" s="424"/>
      <c r="AL100" s="424"/>
      <c r="AM100" s="424"/>
      <c r="AN100" s="424"/>
      <c r="AO100" s="424"/>
      <c r="AP100" s="424"/>
      <c r="AQ100" s="424"/>
      <c r="AR100" s="424"/>
      <c r="AS100" s="424"/>
      <c r="AT100" s="424"/>
      <c r="AU100" s="424"/>
      <c r="AV100" s="424"/>
    </row>
    <row r="101" spans="1:48" s="15" customFormat="1" ht="18" customHeight="1">
      <c r="A101" s="14"/>
      <c r="B101" s="223" t="s">
        <v>257</v>
      </c>
      <c r="C101" s="207" t="s">
        <v>155</v>
      </c>
      <c r="D101" s="209" t="s">
        <v>330</v>
      </c>
      <c r="E101" s="209" t="s">
        <v>330</v>
      </c>
      <c r="F101" s="209" t="s">
        <v>330</v>
      </c>
      <c r="G101" s="209" t="s">
        <v>330</v>
      </c>
      <c r="H101" s="211" t="s">
        <v>208</v>
      </c>
      <c r="I101" s="494" t="s">
        <v>247</v>
      </c>
      <c r="J101" s="65"/>
      <c r="K101" s="33"/>
      <c r="L101" s="3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424"/>
      <c r="AB101" s="424"/>
      <c r="AC101" s="424"/>
      <c r="AD101" s="424"/>
      <c r="AE101" s="424"/>
      <c r="AF101" s="424"/>
      <c r="AG101" s="424"/>
      <c r="AH101" s="424"/>
      <c r="AI101" s="424"/>
      <c r="AJ101" s="424"/>
      <c r="AK101" s="424"/>
      <c r="AL101" s="424"/>
      <c r="AM101" s="424"/>
      <c r="AN101" s="424"/>
      <c r="AO101" s="424"/>
      <c r="AP101" s="424"/>
      <c r="AQ101" s="424"/>
      <c r="AR101" s="424"/>
      <c r="AS101" s="424"/>
      <c r="AT101" s="424"/>
      <c r="AU101" s="424"/>
      <c r="AV101" s="424"/>
    </row>
    <row r="102" spans="1:48" ht="18" customHeight="1">
      <c r="B102" s="232" t="s">
        <v>258</v>
      </c>
      <c r="C102" s="213" t="s">
        <v>155</v>
      </c>
      <c r="D102" s="215" t="s">
        <v>330</v>
      </c>
      <c r="E102" s="215" t="s">
        <v>330</v>
      </c>
      <c r="F102" s="215" t="s">
        <v>330</v>
      </c>
      <c r="G102" s="215" t="s">
        <v>330</v>
      </c>
      <c r="H102" s="217" t="s">
        <v>207</v>
      </c>
      <c r="I102" s="495"/>
      <c r="J102" s="65"/>
      <c r="K102" s="61"/>
    </row>
    <row r="103" spans="1:48" ht="18" customHeight="1">
      <c r="B103" s="223" t="s">
        <v>259</v>
      </c>
      <c r="C103" s="207" t="s">
        <v>155</v>
      </c>
      <c r="D103" s="209" t="s">
        <v>330</v>
      </c>
      <c r="E103" s="209" t="s">
        <v>330</v>
      </c>
      <c r="F103" s="209" t="s">
        <v>330</v>
      </c>
      <c r="G103" s="209" t="s">
        <v>330</v>
      </c>
      <c r="H103" s="211" t="s">
        <v>283</v>
      </c>
      <c r="I103" s="495"/>
      <c r="J103" s="65"/>
      <c r="K103" s="61"/>
    </row>
    <row r="104" spans="1:48" ht="18" customHeight="1">
      <c r="B104" s="232" t="s">
        <v>260</v>
      </c>
      <c r="C104" s="213" t="s">
        <v>155</v>
      </c>
      <c r="D104" s="215" t="s">
        <v>330</v>
      </c>
      <c r="E104" s="215" t="s">
        <v>330</v>
      </c>
      <c r="F104" s="215" t="s">
        <v>330</v>
      </c>
      <c r="G104" s="215" t="s">
        <v>330</v>
      </c>
      <c r="H104" s="217" t="s">
        <v>293</v>
      </c>
      <c r="I104" s="495"/>
      <c r="J104" s="65"/>
      <c r="K104" s="61"/>
    </row>
    <row r="105" spans="1:48" ht="18" customHeight="1">
      <c r="B105" s="223" t="s">
        <v>261</v>
      </c>
      <c r="C105" s="207" t="s">
        <v>155</v>
      </c>
      <c r="D105" s="209" t="s">
        <v>330</v>
      </c>
      <c r="E105" s="209" t="s">
        <v>330</v>
      </c>
      <c r="F105" s="209" t="s">
        <v>330</v>
      </c>
      <c r="G105" s="209" t="s">
        <v>330</v>
      </c>
      <c r="H105" s="211" t="s">
        <v>294</v>
      </c>
      <c r="I105" s="495"/>
      <c r="J105" s="65"/>
      <c r="K105" s="61"/>
    </row>
    <row r="106" spans="1:48" ht="18" customHeight="1">
      <c r="B106" s="232" t="s">
        <v>262</v>
      </c>
      <c r="C106" s="213" t="s">
        <v>155</v>
      </c>
      <c r="D106" s="215" t="s">
        <v>330</v>
      </c>
      <c r="E106" s="215" t="s">
        <v>330</v>
      </c>
      <c r="F106" s="215" t="s">
        <v>330</v>
      </c>
      <c r="G106" s="215" t="s">
        <v>330</v>
      </c>
      <c r="H106" s="217" t="s">
        <v>281</v>
      </c>
      <c r="I106" s="495"/>
      <c r="J106" s="65"/>
      <c r="K106" s="61"/>
      <c r="L106" s="16"/>
    </row>
    <row r="107" spans="1:48" ht="18" customHeight="1">
      <c r="B107" s="223" t="s">
        <v>263</v>
      </c>
      <c r="C107" s="207" t="s">
        <v>155</v>
      </c>
      <c r="D107" s="209" t="s">
        <v>330</v>
      </c>
      <c r="E107" s="209" t="s">
        <v>330</v>
      </c>
      <c r="F107" s="209" t="s">
        <v>330</v>
      </c>
      <c r="G107" s="209" t="s">
        <v>330</v>
      </c>
      <c r="H107" s="211" t="s">
        <v>295</v>
      </c>
      <c r="I107" s="495"/>
      <c r="J107" s="65"/>
      <c r="K107" s="62"/>
    </row>
    <row r="108" spans="1:48" ht="18" customHeight="1">
      <c r="B108" s="232" t="s">
        <v>264</v>
      </c>
      <c r="C108" s="213" t="s">
        <v>155</v>
      </c>
      <c r="D108" s="215" t="s">
        <v>330</v>
      </c>
      <c r="E108" s="215" t="s">
        <v>330</v>
      </c>
      <c r="F108" s="215" t="s">
        <v>330</v>
      </c>
      <c r="G108" s="215" t="s">
        <v>330</v>
      </c>
      <c r="H108" s="217" t="s">
        <v>296</v>
      </c>
      <c r="I108" s="495"/>
      <c r="J108" s="65"/>
      <c r="K108" s="62"/>
      <c r="L108" s="381"/>
    </row>
    <row r="109" spans="1:48" ht="18" customHeight="1">
      <c r="B109" s="219" t="s">
        <v>0</v>
      </c>
      <c r="C109" s="412" t="s">
        <v>155</v>
      </c>
      <c r="D109" s="254" t="s">
        <v>330</v>
      </c>
      <c r="E109" s="254" t="s">
        <v>330</v>
      </c>
      <c r="F109" s="254" t="s">
        <v>330</v>
      </c>
      <c r="G109" s="254" t="s">
        <v>330</v>
      </c>
      <c r="H109" s="221" t="s">
        <v>39</v>
      </c>
      <c r="I109" s="495"/>
      <c r="J109" s="65"/>
      <c r="K109" s="62"/>
      <c r="L109" s="440"/>
      <c r="M109" s="440"/>
      <c r="N109" s="440"/>
      <c r="O109" s="17"/>
    </row>
    <row r="110" spans="1:48" ht="15" customHeight="1">
      <c r="B110" s="23"/>
      <c r="C110" s="42"/>
      <c r="D110" s="424"/>
      <c r="E110" s="53"/>
      <c r="F110" s="424"/>
      <c r="G110" s="424"/>
      <c r="J110" s="65"/>
    </row>
    <row r="111" spans="1:48" ht="15" customHeight="1">
      <c r="B111" s="8" t="s">
        <v>225</v>
      </c>
      <c r="C111" s="40"/>
      <c r="D111" s="31"/>
      <c r="E111" s="31"/>
      <c r="F111" s="31"/>
      <c r="G111" s="27"/>
      <c r="H111" s="9"/>
      <c r="I111" s="19"/>
      <c r="J111" s="65"/>
      <c r="K111" s="19"/>
      <c r="L111" s="10"/>
    </row>
    <row r="112" spans="1:48" ht="23.25" customHeight="1">
      <c r="B112" s="490"/>
      <c r="C112" s="492" t="s">
        <v>68</v>
      </c>
      <c r="D112" s="493">
        <v>2016</v>
      </c>
      <c r="E112" s="493">
        <v>2015</v>
      </c>
      <c r="F112" s="490" t="s">
        <v>375</v>
      </c>
      <c r="G112" s="490"/>
      <c r="H112" s="490" t="s">
        <v>38</v>
      </c>
      <c r="I112" s="493" t="s">
        <v>46</v>
      </c>
      <c r="J112" s="65"/>
      <c r="K112" s="33"/>
      <c r="L112" s="3"/>
    </row>
    <row r="113" spans="1:48" s="15" customFormat="1" ht="25.5" customHeight="1">
      <c r="A113" s="14"/>
      <c r="B113" s="491"/>
      <c r="C113" s="492"/>
      <c r="D113" s="493"/>
      <c r="E113" s="493"/>
      <c r="F113" s="413" t="s">
        <v>34</v>
      </c>
      <c r="G113" s="413" t="s">
        <v>35</v>
      </c>
      <c r="H113" s="490"/>
      <c r="I113" s="493"/>
      <c r="J113" s="65"/>
      <c r="K113" s="33"/>
      <c r="L113" s="3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424"/>
      <c r="AB113" s="424"/>
      <c r="AC113" s="424"/>
      <c r="AD113" s="424"/>
      <c r="AE113" s="424"/>
      <c r="AF113" s="424"/>
      <c r="AG113" s="424"/>
      <c r="AH113" s="424"/>
      <c r="AI113" s="424"/>
      <c r="AJ113" s="424"/>
      <c r="AK113" s="424"/>
      <c r="AL113" s="424"/>
      <c r="AM113" s="424"/>
      <c r="AN113" s="424"/>
      <c r="AO113" s="424"/>
      <c r="AP113" s="424"/>
      <c r="AQ113" s="424"/>
      <c r="AR113" s="424"/>
      <c r="AS113" s="424"/>
      <c r="AT113" s="424"/>
      <c r="AU113" s="424"/>
      <c r="AV113" s="424"/>
    </row>
    <row r="114" spans="1:48" ht="18" customHeight="1">
      <c r="B114" s="223" t="s">
        <v>72</v>
      </c>
      <c r="C114" s="207" t="s">
        <v>155</v>
      </c>
      <c r="D114" s="209">
        <v>12113235</v>
      </c>
      <c r="E114" s="209">
        <v>10643656</v>
      </c>
      <c r="F114" s="209">
        <v>1469579</v>
      </c>
      <c r="G114" s="210">
        <v>0.13807088466594553</v>
      </c>
      <c r="H114" s="211" t="s">
        <v>41</v>
      </c>
      <c r="I114" s="415" t="s">
        <v>49</v>
      </c>
      <c r="J114" s="65"/>
      <c r="K114" s="61"/>
      <c r="L114" s="16"/>
    </row>
    <row r="115" spans="1:48" ht="18" customHeight="1">
      <c r="B115" s="232" t="s">
        <v>222</v>
      </c>
      <c r="C115" s="213" t="s">
        <v>155</v>
      </c>
      <c r="D115" s="215">
        <v>315906</v>
      </c>
      <c r="E115" s="215">
        <v>337020</v>
      </c>
      <c r="F115" s="215">
        <v>-21114</v>
      </c>
      <c r="G115" s="216">
        <v>-6.2649100943564129E-2</v>
      </c>
      <c r="H115" s="255" t="s">
        <v>41</v>
      </c>
      <c r="I115" s="417" t="s">
        <v>49</v>
      </c>
      <c r="J115" s="65"/>
      <c r="K115" s="61"/>
      <c r="L115" s="16"/>
    </row>
    <row r="116" spans="1:48" ht="18" customHeight="1">
      <c r="B116" s="206" t="s">
        <v>223</v>
      </c>
      <c r="C116" s="207" t="s">
        <v>155</v>
      </c>
      <c r="D116" s="209">
        <v>50001</v>
      </c>
      <c r="E116" s="209">
        <v>54734</v>
      </c>
      <c r="F116" s="209">
        <v>-4733</v>
      </c>
      <c r="G116" s="210">
        <v>-8.6472759162494972E-2</v>
      </c>
      <c r="H116" s="211" t="s">
        <v>41</v>
      </c>
      <c r="I116" s="415" t="s">
        <v>49</v>
      </c>
      <c r="J116" s="65"/>
      <c r="K116" s="61"/>
      <c r="L116" s="16"/>
    </row>
    <row r="117" spans="1:48" ht="18" customHeight="1">
      <c r="B117" s="232" t="s">
        <v>297</v>
      </c>
      <c r="C117" s="213" t="s">
        <v>155</v>
      </c>
      <c r="D117" s="215">
        <v>24864</v>
      </c>
      <c r="E117" s="215">
        <v>22431</v>
      </c>
      <c r="F117" s="215">
        <v>2433</v>
      </c>
      <c r="G117" s="216">
        <v>0.10846596228433869</v>
      </c>
      <c r="H117" s="255" t="s">
        <v>41</v>
      </c>
      <c r="I117" s="224" t="s">
        <v>302</v>
      </c>
      <c r="J117" s="65"/>
      <c r="K117" s="61"/>
      <c r="L117" s="16"/>
    </row>
    <row r="118" spans="1:48" ht="18" customHeight="1">
      <c r="B118" s="394" t="s">
        <v>317</v>
      </c>
      <c r="C118" s="412" t="s">
        <v>155</v>
      </c>
      <c r="D118" s="254">
        <v>12504006</v>
      </c>
      <c r="E118" s="254">
        <v>11057841</v>
      </c>
      <c r="F118" s="254">
        <v>1446165</v>
      </c>
      <c r="G118" s="221">
        <v>0.13078185877333559</v>
      </c>
      <c r="H118" s="221"/>
      <c r="I118" s="230"/>
      <c r="J118" s="65"/>
      <c r="K118" s="61"/>
      <c r="L118" s="16"/>
    </row>
    <row r="119" spans="1:48" ht="18" customHeight="1">
      <c r="B119" s="223" t="s">
        <v>327</v>
      </c>
      <c r="C119" s="207" t="s">
        <v>155</v>
      </c>
      <c r="D119" s="209">
        <v>2719362</v>
      </c>
      <c r="E119" s="209">
        <v>2721023</v>
      </c>
      <c r="F119" s="209">
        <v>-1661</v>
      </c>
      <c r="G119" s="210">
        <v>-6.1043217936784799E-4</v>
      </c>
      <c r="H119" s="211" t="s">
        <v>337</v>
      </c>
      <c r="I119" s="415" t="s">
        <v>217</v>
      </c>
      <c r="J119" s="65"/>
      <c r="K119" s="61"/>
      <c r="L119" s="16"/>
    </row>
    <row r="120" spans="1:48" ht="18" customHeight="1">
      <c r="B120" s="232" t="s">
        <v>328</v>
      </c>
      <c r="C120" s="213" t="s">
        <v>155</v>
      </c>
      <c r="D120" s="215">
        <v>250703</v>
      </c>
      <c r="E120" s="215">
        <v>252530</v>
      </c>
      <c r="F120" s="215">
        <v>-1827</v>
      </c>
      <c r="G120" s="216">
        <v>-7.234783986061033E-3</v>
      </c>
      <c r="H120" s="255" t="s">
        <v>337</v>
      </c>
      <c r="I120" s="417" t="s">
        <v>217</v>
      </c>
      <c r="J120" s="65"/>
      <c r="K120" s="61"/>
      <c r="L120" s="16"/>
    </row>
    <row r="121" spans="1:48" ht="18" customHeight="1">
      <c r="B121" s="223" t="s">
        <v>358</v>
      </c>
      <c r="C121" s="207" t="s">
        <v>155</v>
      </c>
      <c r="D121" s="209">
        <v>61410</v>
      </c>
      <c r="E121" s="209">
        <v>61827</v>
      </c>
      <c r="F121" s="209">
        <v>-417</v>
      </c>
      <c r="G121" s="210">
        <v>-6.7446261342132274E-3</v>
      </c>
      <c r="H121" s="211" t="s">
        <v>337</v>
      </c>
      <c r="I121" s="415" t="s">
        <v>217</v>
      </c>
      <c r="J121" s="65"/>
      <c r="K121" s="61"/>
      <c r="L121" s="16"/>
    </row>
    <row r="122" spans="1:48" ht="18" customHeight="1">
      <c r="B122" s="232" t="s">
        <v>356</v>
      </c>
      <c r="C122" s="213" t="s">
        <v>155</v>
      </c>
      <c r="D122" s="215">
        <v>32595</v>
      </c>
      <c r="E122" s="215">
        <v>33281</v>
      </c>
      <c r="F122" s="215">
        <v>-686</v>
      </c>
      <c r="G122" s="216">
        <v>-2.061236140740963E-2</v>
      </c>
      <c r="H122" s="255" t="s">
        <v>337</v>
      </c>
      <c r="I122" s="417" t="s">
        <v>217</v>
      </c>
      <c r="J122" s="65"/>
      <c r="K122" s="61"/>
      <c r="L122" s="16"/>
    </row>
    <row r="123" spans="1:48" ht="18" customHeight="1">
      <c r="B123" s="223" t="s">
        <v>329</v>
      </c>
      <c r="C123" s="207" t="s">
        <v>155</v>
      </c>
      <c r="D123" s="209">
        <v>245724</v>
      </c>
      <c r="E123" s="209">
        <v>235229</v>
      </c>
      <c r="F123" s="209">
        <v>10495</v>
      </c>
      <c r="G123" s="210">
        <v>4.461609750498452E-2</v>
      </c>
      <c r="H123" s="211" t="s">
        <v>337</v>
      </c>
      <c r="I123" s="415" t="s">
        <v>217</v>
      </c>
      <c r="J123" s="65"/>
      <c r="K123" s="61"/>
      <c r="L123" s="16"/>
    </row>
    <row r="124" spans="1:48" ht="18" customHeight="1">
      <c r="B124" s="394" t="s">
        <v>322</v>
      </c>
      <c r="C124" s="412" t="s">
        <v>155</v>
      </c>
      <c r="D124" s="254">
        <v>3309794</v>
      </c>
      <c r="E124" s="254">
        <v>3303890</v>
      </c>
      <c r="F124" s="254">
        <v>5904</v>
      </c>
      <c r="G124" s="221">
        <v>1.7869844335010043E-3</v>
      </c>
      <c r="H124" s="221"/>
      <c r="I124" s="230"/>
      <c r="J124" s="65"/>
      <c r="K124" s="61"/>
      <c r="L124" s="16"/>
    </row>
    <row r="125" spans="1:48" ht="18" customHeight="1">
      <c r="B125" s="223" t="s">
        <v>73</v>
      </c>
      <c r="C125" s="207" t="s">
        <v>155</v>
      </c>
      <c r="D125" s="209">
        <v>728547</v>
      </c>
      <c r="E125" s="209">
        <v>661672</v>
      </c>
      <c r="F125" s="209">
        <v>66875</v>
      </c>
      <c r="G125" s="210">
        <v>0.10106971429953204</v>
      </c>
      <c r="H125" s="211" t="s">
        <v>42</v>
      </c>
      <c r="I125" s="415" t="s">
        <v>50</v>
      </c>
      <c r="J125" s="65"/>
      <c r="K125" s="61"/>
      <c r="L125" s="16"/>
    </row>
    <row r="126" spans="1:48" ht="44.25" customHeight="1">
      <c r="B126" s="497" t="s">
        <v>355</v>
      </c>
      <c r="C126" s="498"/>
      <c r="D126" s="498"/>
      <c r="E126" s="498"/>
      <c r="F126" s="498"/>
      <c r="G126" s="498"/>
      <c r="H126" s="498"/>
      <c r="I126" s="498"/>
      <c r="J126" s="65"/>
    </row>
    <row r="127" spans="1:48" ht="17.25" customHeight="1">
      <c r="B127" s="8" t="s">
        <v>144</v>
      </c>
      <c r="C127" s="8"/>
      <c r="D127" s="8"/>
      <c r="E127" s="8"/>
      <c r="F127" s="9"/>
      <c r="G127" s="9"/>
      <c r="H127" s="9"/>
      <c r="I127" s="19"/>
      <c r="J127" s="65"/>
      <c r="K127" s="19"/>
      <c r="L127" s="10"/>
    </row>
    <row r="128" spans="1:48" ht="23.25" customHeight="1">
      <c r="B128" s="490"/>
      <c r="C128" s="492" t="s">
        <v>68</v>
      </c>
      <c r="D128" s="493">
        <v>2016</v>
      </c>
      <c r="E128" s="493">
        <v>2015</v>
      </c>
      <c r="F128" s="490" t="s">
        <v>381</v>
      </c>
      <c r="G128" s="490"/>
      <c r="H128" s="490" t="s">
        <v>38</v>
      </c>
      <c r="I128" s="493" t="s">
        <v>46</v>
      </c>
      <c r="J128" s="65"/>
      <c r="K128" s="33"/>
      <c r="L128" s="3"/>
    </row>
    <row r="129" spans="1:48" s="15" customFormat="1" ht="25.5" customHeight="1">
      <c r="A129" s="14"/>
      <c r="B129" s="491"/>
      <c r="C129" s="492"/>
      <c r="D129" s="493"/>
      <c r="E129" s="493"/>
      <c r="F129" s="413" t="s">
        <v>34</v>
      </c>
      <c r="G129" s="413" t="s">
        <v>35</v>
      </c>
      <c r="H129" s="490"/>
      <c r="I129" s="493"/>
      <c r="J129" s="65"/>
      <c r="K129" s="33"/>
      <c r="L129" s="3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424"/>
      <c r="AB129" s="424"/>
      <c r="AC129" s="424"/>
      <c r="AD129" s="424"/>
      <c r="AE129" s="424"/>
      <c r="AF129" s="424"/>
      <c r="AG129" s="424"/>
      <c r="AH129" s="424"/>
      <c r="AI129" s="424"/>
      <c r="AJ129" s="424"/>
      <c r="AK129" s="424"/>
      <c r="AL129" s="424"/>
      <c r="AM129" s="424"/>
      <c r="AN129" s="424"/>
      <c r="AO129" s="424"/>
      <c r="AP129" s="424"/>
      <c r="AQ129" s="424"/>
      <c r="AR129" s="424"/>
      <c r="AS129" s="424"/>
      <c r="AT129" s="424"/>
      <c r="AU129" s="424"/>
      <c r="AV129" s="424"/>
    </row>
    <row r="130" spans="1:48" ht="18" customHeight="1">
      <c r="B130" s="223" t="s">
        <v>94</v>
      </c>
      <c r="C130" s="207" t="s">
        <v>155</v>
      </c>
      <c r="D130" s="209">
        <v>11082.140495867769</v>
      </c>
      <c r="E130" s="209">
        <v>10748.8</v>
      </c>
      <c r="F130" s="209">
        <v>333.34049586776928</v>
      </c>
      <c r="G130" s="210">
        <v>3.101188001151467E-2</v>
      </c>
      <c r="H130" s="211" t="s">
        <v>208</v>
      </c>
      <c r="I130" s="494" t="s">
        <v>348</v>
      </c>
      <c r="J130" s="65"/>
      <c r="K130" s="61"/>
    </row>
    <row r="131" spans="1:48" ht="18" customHeight="1">
      <c r="B131" s="232" t="s">
        <v>95</v>
      </c>
      <c r="C131" s="213" t="s">
        <v>155</v>
      </c>
      <c r="D131" s="215">
        <v>1764.3471074380166</v>
      </c>
      <c r="E131" s="215">
        <v>1601.5666666666666</v>
      </c>
      <c r="F131" s="215">
        <v>162.78044077134996</v>
      </c>
      <c r="G131" s="216">
        <v>0.10163825469104215</v>
      </c>
      <c r="H131" s="217" t="s">
        <v>209</v>
      </c>
      <c r="I131" s="494"/>
      <c r="J131" s="65"/>
      <c r="K131" s="61"/>
    </row>
    <row r="132" spans="1:48" ht="18" customHeight="1">
      <c r="B132" s="223" t="s">
        <v>96</v>
      </c>
      <c r="C132" s="207" t="s">
        <v>155</v>
      </c>
      <c r="D132" s="209">
        <v>1924.9256198347107</v>
      </c>
      <c r="E132" s="209">
        <v>1906.3416666666667</v>
      </c>
      <c r="F132" s="209">
        <v>18.58395316804399</v>
      </c>
      <c r="G132" s="210">
        <v>9.7484902591145062E-3</v>
      </c>
      <c r="H132" s="211" t="s">
        <v>206</v>
      </c>
      <c r="I132" s="494"/>
      <c r="J132" s="65"/>
      <c r="K132" s="61"/>
    </row>
    <row r="133" spans="1:48" ht="18" customHeight="1">
      <c r="B133" s="232" t="s">
        <v>97</v>
      </c>
      <c r="C133" s="213" t="s">
        <v>155</v>
      </c>
      <c r="D133" s="215">
        <v>2528.0661157024792</v>
      </c>
      <c r="E133" s="215">
        <v>2400.4666666666667</v>
      </c>
      <c r="F133" s="215">
        <v>127.59944903581254</v>
      </c>
      <c r="G133" s="216">
        <v>5.3156101189690608E-2</v>
      </c>
      <c r="H133" s="217" t="s">
        <v>207</v>
      </c>
      <c r="I133" s="494"/>
      <c r="J133" s="65"/>
      <c r="K133" s="61"/>
    </row>
    <row r="134" spans="1:48" ht="18" customHeight="1">
      <c r="B134" s="223" t="s">
        <v>98</v>
      </c>
      <c r="C134" s="207" t="s">
        <v>155</v>
      </c>
      <c r="D134" s="209">
        <v>235.27272728925618</v>
      </c>
      <c r="E134" s="209">
        <v>210.98333349999999</v>
      </c>
      <c r="F134" s="209">
        <v>24.289393789256195</v>
      </c>
      <c r="G134" s="210">
        <v>0.11512470386319018</v>
      </c>
      <c r="H134" s="211" t="s">
        <v>205</v>
      </c>
      <c r="I134" s="494"/>
      <c r="J134" s="65"/>
      <c r="K134" s="61"/>
    </row>
    <row r="135" spans="1:48" ht="18" customHeight="1">
      <c r="B135" s="232" t="s">
        <v>227</v>
      </c>
      <c r="C135" s="213" t="s">
        <v>155</v>
      </c>
      <c r="D135" s="215">
        <v>13341.322314049587</v>
      </c>
      <c r="E135" s="215">
        <v>12976.441666666668</v>
      </c>
      <c r="F135" s="215">
        <v>364.88064738291905</v>
      </c>
      <c r="G135" s="216">
        <v>2.8118698234525175E-2</v>
      </c>
      <c r="H135" s="217" t="s">
        <v>207</v>
      </c>
      <c r="I135" s="494"/>
      <c r="J135" s="65"/>
      <c r="K135" s="61"/>
    </row>
    <row r="136" spans="1:48" ht="18" customHeight="1">
      <c r="B136" s="223" t="s">
        <v>228</v>
      </c>
      <c r="C136" s="207" t="s">
        <v>155</v>
      </c>
      <c r="D136" s="209">
        <v>8904.2231404958675</v>
      </c>
      <c r="E136" s="209">
        <v>8661.6416666666664</v>
      </c>
      <c r="F136" s="209">
        <v>242.58147382920106</v>
      </c>
      <c r="G136" s="210">
        <v>2.8006408388232984E-2</v>
      </c>
      <c r="H136" s="211" t="s">
        <v>281</v>
      </c>
      <c r="I136" s="494"/>
      <c r="J136" s="65"/>
      <c r="K136" s="61"/>
    </row>
    <row r="137" spans="1:48" ht="18" customHeight="1">
      <c r="B137" s="232" t="s">
        <v>229</v>
      </c>
      <c r="C137" s="213" t="s">
        <v>155</v>
      </c>
      <c r="D137" s="215">
        <v>1088.388429752066</v>
      </c>
      <c r="E137" s="215">
        <v>1121.7833333333333</v>
      </c>
      <c r="F137" s="215">
        <v>-33.394903581267272</v>
      </c>
      <c r="G137" s="216">
        <v>-2.9769477392782906E-2</v>
      </c>
      <c r="H137" s="217" t="s">
        <v>209</v>
      </c>
      <c r="I137" s="494"/>
      <c r="J137" s="65"/>
      <c r="K137" s="61"/>
    </row>
    <row r="138" spans="1:48" ht="18" customHeight="1">
      <c r="B138" s="223" t="s">
        <v>230</v>
      </c>
      <c r="C138" s="207" t="s">
        <v>155</v>
      </c>
      <c r="D138" s="209">
        <v>833.16528925619832</v>
      </c>
      <c r="E138" s="209">
        <v>723.93333333333328</v>
      </c>
      <c r="F138" s="209">
        <v>109.23195592286504</v>
      </c>
      <c r="G138" s="210">
        <v>0.15088676110534815</v>
      </c>
      <c r="H138" s="211" t="s">
        <v>282</v>
      </c>
      <c r="I138" s="494"/>
      <c r="J138" s="65"/>
      <c r="K138" s="61"/>
    </row>
    <row r="139" spans="1:48" ht="18" customHeight="1">
      <c r="B139" s="232" t="s">
        <v>231</v>
      </c>
      <c r="C139" s="213" t="s">
        <v>155</v>
      </c>
      <c r="D139" s="215">
        <v>272.08264454545451</v>
      </c>
      <c r="E139" s="215">
        <v>241.95833327499997</v>
      </c>
      <c r="F139" s="215">
        <v>30.124311270454541</v>
      </c>
      <c r="G139" s="216">
        <v>0.12450206141987463</v>
      </c>
      <c r="H139" s="217" t="s">
        <v>285</v>
      </c>
      <c r="I139" s="494"/>
      <c r="J139" s="65"/>
      <c r="K139" s="61"/>
    </row>
    <row r="140" spans="1:48" ht="18" customHeight="1">
      <c r="B140" s="223" t="s">
        <v>232</v>
      </c>
      <c r="C140" s="207" t="s">
        <v>155</v>
      </c>
      <c r="D140" s="209">
        <v>1000.8429752066115</v>
      </c>
      <c r="E140" s="209">
        <v>913.9</v>
      </c>
      <c r="F140" s="209">
        <v>86.94297520661155</v>
      </c>
      <c r="G140" s="210">
        <v>9.5134013794300865E-2</v>
      </c>
      <c r="H140" s="211" t="s">
        <v>284</v>
      </c>
      <c r="I140" s="494"/>
      <c r="J140" s="65"/>
      <c r="K140" s="61"/>
    </row>
    <row r="141" spans="1:48" ht="18" customHeight="1">
      <c r="B141" s="232" t="s">
        <v>233</v>
      </c>
      <c r="C141" s="213" t="s">
        <v>155</v>
      </c>
      <c r="D141" s="215">
        <v>3652.9917355371899</v>
      </c>
      <c r="E141" s="215">
        <v>3524.0583333333334</v>
      </c>
      <c r="F141" s="215">
        <v>128.93340220385653</v>
      </c>
      <c r="G141" s="216">
        <v>3.6586625421123786E-2</v>
      </c>
      <c r="H141" s="211" t="s">
        <v>283</v>
      </c>
      <c r="I141" s="494"/>
      <c r="J141" s="65"/>
      <c r="K141" s="61"/>
    </row>
    <row r="142" spans="1:48" ht="18" customHeight="1">
      <c r="B142" s="219" t="s">
        <v>0</v>
      </c>
      <c r="C142" s="412" t="s">
        <v>155</v>
      </c>
      <c r="D142" s="254">
        <v>46627.768594975198</v>
      </c>
      <c r="E142" s="254">
        <v>45031.875000108332</v>
      </c>
      <c r="F142" s="254">
        <v>1595.8935948668659</v>
      </c>
      <c r="G142" s="221">
        <v>3.5439199341866789E-2</v>
      </c>
      <c r="H142" s="221" t="s">
        <v>39</v>
      </c>
      <c r="I142" s="496"/>
      <c r="J142" s="65"/>
      <c r="K142" s="61"/>
    </row>
    <row r="143" spans="1:48" ht="7.5" customHeight="1">
      <c r="B143" s="23"/>
      <c r="C143" s="42"/>
      <c r="D143" s="46"/>
      <c r="E143" s="46"/>
      <c r="F143" s="47"/>
      <c r="G143" s="48"/>
      <c r="J143" s="65"/>
    </row>
    <row r="144" spans="1:48" ht="15" customHeight="1">
      <c r="B144" s="8" t="s">
        <v>248</v>
      </c>
      <c r="C144" s="40"/>
      <c r="D144" s="8"/>
      <c r="E144" s="8"/>
      <c r="F144" s="9"/>
      <c r="G144" s="9"/>
      <c r="H144" s="9"/>
      <c r="I144" s="19"/>
      <c r="J144" s="65"/>
      <c r="K144" s="19"/>
      <c r="L144" s="10"/>
    </row>
    <row r="145" spans="1:48" ht="23.25" customHeight="1">
      <c r="B145" s="490"/>
      <c r="C145" s="492" t="s">
        <v>68</v>
      </c>
      <c r="D145" s="493" t="s">
        <v>382</v>
      </c>
      <c r="E145" s="493">
        <v>2015</v>
      </c>
      <c r="F145" s="490" t="s">
        <v>375</v>
      </c>
      <c r="G145" s="490"/>
      <c r="H145" s="490" t="s">
        <v>38</v>
      </c>
      <c r="I145" s="493" t="s">
        <v>46</v>
      </c>
      <c r="J145" s="65"/>
      <c r="K145" s="33"/>
      <c r="L145" s="3"/>
    </row>
    <row r="146" spans="1:48" s="15" customFormat="1" ht="25.5" customHeight="1">
      <c r="A146" s="14"/>
      <c r="B146" s="491"/>
      <c r="C146" s="492"/>
      <c r="D146" s="493"/>
      <c r="E146" s="493"/>
      <c r="F146" s="430" t="s">
        <v>34</v>
      </c>
      <c r="G146" s="430" t="s">
        <v>35</v>
      </c>
      <c r="H146" s="490"/>
      <c r="I146" s="493"/>
      <c r="J146" s="65"/>
      <c r="K146" s="33"/>
      <c r="L146" s="3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424"/>
      <c r="AB146" s="424"/>
      <c r="AC146" s="424"/>
      <c r="AD146" s="424"/>
      <c r="AE146" s="424"/>
      <c r="AF146" s="424"/>
      <c r="AG146" s="424"/>
      <c r="AH146" s="424"/>
      <c r="AI146" s="424"/>
      <c r="AJ146" s="424"/>
      <c r="AK146" s="424"/>
      <c r="AL146" s="424"/>
      <c r="AM146" s="424"/>
      <c r="AN146" s="424"/>
      <c r="AO146" s="424"/>
      <c r="AP146" s="424"/>
      <c r="AQ146" s="424"/>
      <c r="AR146" s="424"/>
      <c r="AS146" s="424"/>
      <c r="AT146" s="424"/>
      <c r="AU146" s="424"/>
      <c r="AV146" s="424"/>
    </row>
    <row r="147" spans="1:48" s="15" customFormat="1" ht="18" customHeight="1">
      <c r="A147" s="14"/>
      <c r="B147" s="253" t="s">
        <v>234</v>
      </c>
      <c r="C147" s="207" t="s">
        <v>155</v>
      </c>
      <c r="D147" s="209">
        <v>2877.8099173553719</v>
      </c>
      <c r="E147" s="209">
        <v>3200.4083333333333</v>
      </c>
      <c r="F147" s="209">
        <v>-322.59841597796139</v>
      </c>
      <c r="G147" s="210">
        <v>-0.10079914260252043</v>
      </c>
      <c r="H147" s="211" t="s">
        <v>286</v>
      </c>
      <c r="I147" s="494" t="s">
        <v>243</v>
      </c>
      <c r="J147" s="65"/>
      <c r="K147" s="33"/>
      <c r="L147" s="3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424"/>
      <c r="AB147" s="424"/>
      <c r="AC147" s="424"/>
      <c r="AD147" s="424"/>
      <c r="AE147" s="424"/>
      <c r="AF147" s="424"/>
      <c r="AG147" s="424"/>
      <c r="AH147" s="424"/>
      <c r="AI147" s="424"/>
      <c r="AJ147" s="424"/>
      <c r="AK147" s="424"/>
      <c r="AL147" s="424"/>
      <c r="AM147" s="424"/>
      <c r="AN147" s="424"/>
      <c r="AO147" s="424"/>
      <c r="AP147" s="424"/>
      <c r="AQ147" s="424"/>
      <c r="AR147" s="424"/>
      <c r="AS147" s="424"/>
      <c r="AT147" s="424"/>
      <c r="AU147" s="424"/>
      <c r="AV147" s="424"/>
    </row>
    <row r="148" spans="1:48" ht="18" customHeight="1">
      <c r="B148" s="232" t="s">
        <v>388</v>
      </c>
      <c r="C148" s="213" t="s">
        <v>155</v>
      </c>
      <c r="D148" s="215">
        <v>1588.4380165289256</v>
      </c>
      <c r="E148" s="215">
        <v>1503.375</v>
      </c>
      <c r="F148" s="215">
        <v>85.063016528925573</v>
      </c>
      <c r="G148" s="216">
        <v>5.6581369604340681E-2</v>
      </c>
      <c r="H148" s="217" t="s">
        <v>287</v>
      </c>
      <c r="I148" s="495"/>
      <c r="J148" s="65"/>
      <c r="K148" s="61"/>
    </row>
    <row r="149" spans="1:48" ht="18" customHeight="1">
      <c r="B149" s="223" t="s">
        <v>235</v>
      </c>
      <c r="C149" s="207" t="s">
        <v>155</v>
      </c>
      <c r="D149" s="209">
        <v>903.01652892561981</v>
      </c>
      <c r="E149" s="209">
        <v>890.13333333333333</v>
      </c>
      <c r="F149" s="209">
        <v>12.883195592286484</v>
      </c>
      <c r="G149" s="210">
        <v>1.4473332375995795E-2</v>
      </c>
      <c r="H149" s="211" t="s">
        <v>288</v>
      </c>
      <c r="I149" s="495"/>
      <c r="J149" s="65"/>
      <c r="K149" s="61"/>
    </row>
    <row r="150" spans="1:48" ht="18" customHeight="1">
      <c r="B150" s="232" t="s">
        <v>236</v>
      </c>
      <c r="C150" s="213" t="s">
        <v>155</v>
      </c>
      <c r="D150" s="215">
        <v>3827.090909090909</v>
      </c>
      <c r="E150" s="215">
        <v>3601.8416666666667</v>
      </c>
      <c r="F150" s="215">
        <v>225.24924242424231</v>
      </c>
      <c r="G150" s="216">
        <v>6.2537241575279845E-2</v>
      </c>
      <c r="H150" s="217" t="s">
        <v>289</v>
      </c>
      <c r="I150" s="495"/>
      <c r="J150" s="65"/>
      <c r="K150" s="61"/>
    </row>
    <row r="151" spans="1:48" ht="18" customHeight="1">
      <c r="B151" s="223" t="s">
        <v>237</v>
      </c>
      <c r="C151" s="207" t="s">
        <v>155</v>
      </c>
      <c r="D151" s="209">
        <v>2760.9834710743803</v>
      </c>
      <c r="E151" s="209">
        <v>2420.5916666666667</v>
      </c>
      <c r="F151" s="209">
        <v>340.39180440771361</v>
      </c>
      <c r="G151" s="210">
        <v>0.14062338935358643</v>
      </c>
      <c r="H151" s="211" t="s">
        <v>290</v>
      </c>
      <c r="I151" s="495"/>
      <c r="J151" s="65"/>
      <c r="K151" s="61"/>
      <c r="L151" s="16"/>
    </row>
    <row r="152" spans="1:48" ht="18" customHeight="1">
      <c r="B152" s="232" t="s">
        <v>238</v>
      </c>
      <c r="C152" s="213" t="s">
        <v>155</v>
      </c>
      <c r="D152" s="215">
        <v>3733.9752066115702</v>
      </c>
      <c r="E152" s="215">
        <v>3135.5333333333333</v>
      </c>
      <c r="F152" s="215">
        <v>598.44187327823693</v>
      </c>
      <c r="G152" s="216">
        <v>0.19085808047910091</v>
      </c>
      <c r="H152" s="217" t="s">
        <v>282</v>
      </c>
      <c r="I152" s="495"/>
      <c r="J152" s="65"/>
      <c r="K152" s="62"/>
    </row>
    <row r="153" spans="1:48" ht="18" customHeight="1">
      <c r="B153" s="206" t="s">
        <v>240</v>
      </c>
      <c r="C153" s="207" t="s">
        <v>155</v>
      </c>
      <c r="D153" s="209">
        <v>2654.8429752066118</v>
      </c>
      <c r="E153" s="209">
        <v>2460.6416666666669</v>
      </c>
      <c r="F153" s="209">
        <v>194.20130853994488</v>
      </c>
      <c r="G153" s="210">
        <v>7.8923035064679459E-2</v>
      </c>
      <c r="H153" s="211" t="s">
        <v>291</v>
      </c>
      <c r="I153" s="495"/>
      <c r="J153" s="65"/>
      <c r="K153" s="62"/>
    </row>
    <row r="154" spans="1:48" ht="18" customHeight="1">
      <c r="B154" s="232" t="s">
        <v>239</v>
      </c>
      <c r="C154" s="213" t="s">
        <v>155</v>
      </c>
      <c r="D154" s="215">
        <v>887.87603305785126</v>
      </c>
      <c r="E154" s="215">
        <v>840.45833333333337</v>
      </c>
      <c r="F154" s="215">
        <v>47.417699724517888</v>
      </c>
      <c r="G154" s="216">
        <v>5.6418858429846175E-2</v>
      </c>
      <c r="H154" s="217" t="s">
        <v>292</v>
      </c>
      <c r="I154" s="495"/>
      <c r="J154" s="65"/>
      <c r="K154" s="62"/>
    </row>
    <row r="155" spans="1:48" ht="18" customHeight="1">
      <c r="B155" s="219" t="s">
        <v>0</v>
      </c>
      <c r="C155" s="412" t="s">
        <v>155</v>
      </c>
      <c r="D155" s="254">
        <v>19234.03305785124</v>
      </c>
      <c r="E155" s="254">
        <v>18052.983333333334</v>
      </c>
      <c r="F155" s="254">
        <v>1181.0497245179067</v>
      </c>
      <c r="G155" s="221">
        <v>6.5421304762254717E-2</v>
      </c>
      <c r="H155" s="221" t="s">
        <v>39</v>
      </c>
      <c r="I155" s="495"/>
      <c r="J155" s="65"/>
      <c r="K155" s="62"/>
    </row>
    <row r="156" spans="1:48" ht="15" customHeight="1">
      <c r="B156" s="74"/>
      <c r="C156" s="40"/>
      <c r="D156" s="8"/>
      <c r="E156" s="8"/>
      <c r="F156" s="9"/>
      <c r="G156" s="9"/>
      <c r="H156" s="9"/>
      <c r="I156" s="19"/>
      <c r="J156" s="65"/>
      <c r="K156" s="19"/>
      <c r="L156" s="10"/>
    </row>
    <row r="157" spans="1:48" ht="15" customHeight="1">
      <c r="B157" s="8" t="s">
        <v>362</v>
      </c>
      <c r="C157" s="40"/>
      <c r="D157" s="8"/>
      <c r="E157" s="8"/>
      <c r="F157" s="9"/>
      <c r="G157" s="9"/>
      <c r="H157" s="9"/>
      <c r="I157" s="19"/>
      <c r="J157" s="65"/>
      <c r="K157" s="19"/>
      <c r="L157" s="10"/>
    </row>
    <row r="158" spans="1:48" ht="22.5" customHeight="1">
      <c r="B158" s="490"/>
      <c r="C158" s="492" t="s">
        <v>68</v>
      </c>
      <c r="D158" s="493">
        <v>2014</v>
      </c>
      <c r="E158" s="493">
        <v>2013</v>
      </c>
      <c r="F158" s="490" t="s">
        <v>211</v>
      </c>
      <c r="G158" s="490"/>
      <c r="H158" s="490" t="s">
        <v>38</v>
      </c>
      <c r="I158" s="493" t="s">
        <v>46</v>
      </c>
      <c r="J158" s="65"/>
      <c r="K158" s="33"/>
      <c r="L158" s="3"/>
    </row>
    <row r="159" spans="1:48" s="15" customFormat="1" ht="25.5" customHeight="1">
      <c r="A159" s="14"/>
      <c r="B159" s="491"/>
      <c r="C159" s="492"/>
      <c r="D159" s="493"/>
      <c r="E159" s="493"/>
      <c r="F159" s="413" t="s">
        <v>34</v>
      </c>
      <c r="G159" s="413" t="s">
        <v>35</v>
      </c>
      <c r="H159" s="490"/>
      <c r="I159" s="493"/>
      <c r="J159" s="65"/>
      <c r="K159" s="33"/>
      <c r="L159" s="3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424"/>
      <c r="AB159" s="424"/>
      <c r="AC159" s="424"/>
      <c r="AD159" s="424"/>
      <c r="AE159" s="424"/>
      <c r="AF159" s="424"/>
      <c r="AG159" s="424"/>
      <c r="AH159" s="424"/>
      <c r="AI159" s="424"/>
      <c r="AJ159" s="424"/>
      <c r="AK159" s="424"/>
      <c r="AL159" s="424"/>
      <c r="AM159" s="424"/>
      <c r="AN159" s="424"/>
      <c r="AO159" s="424"/>
      <c r="AP159" s="424"/>
      <c r="AQ159" s="424"/>
      <c r="AR159" s="424"/>
      <c r="AS159" s="424"/>
      <c r="AT159" s="424"/>
      <c r="AU159" s="424"/>
      <c r="AV159" s="424"/>
    </row>
    <row r="160" spans="1:48" s="15" customFormat="1" ht="18" customHeight="1">
      <c r="A160" s="14"/>
      <c r="B160" s="223" t="s">
        <v>249</v>
      </c>
      <c r="C160" s="207" t="s">
        <v>155</v>
      </c>
      <c r="D160" s="209" t="s">
        <v>330</v>
      </c>
      <c r="E160" s="209" t="s">
        <v>330</v>
      </c>
      <c r="F160" s="209" t="s">
        <v>330</v>
      </c>
      <c r="G160" s="209" t="s">
        <v>330</v>
      </c>
      <c r="H160" s="211" t="s">
        <v>208</v>
      </c>
      <c r="I160" s="494" t="s">
        <v>247</v>
      </c>
      <c r="J160" s="65"/>
      <c r="K160" s="33"/>
      <c r="L160" s="3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424"/>
      <c r="AB160" s="424"/>
      <c r="AC160" s="424"/>
      <c r="AD160" s="424"/>
      <c r="AE160" s="424"/>
      <c r="AF160" s="424"/>
      <c r="AG160" s="424"/>
      <c r="AH160" s="424"/>
      <c r="AI160" s="424"/>
      <c r="AJ160" s="424"/>
      <c r="AK160" s="424"/>
      <c r="AL160" s="424"/>
      <c r="AM160" s="424"/>
      <c r="AN160" s="424"/>
      <c r="AO160" s="424"/>
      <c r="AP160" s="424"/>
      <c r="AQ160" s="424"/>
      <c r="AR160" s="424"/>
      <c r="AS160" s="424"/>
      <c r="AT160" s="424"/>
      <c r="AU160" s="424"/>
      <c r="AV160" s="424"/>
    </row>
    <row r="161" spans="1:48" ht="18" customHeight="1">
      <c r="B161" s="232" t="s">
        <v>250</v>
      </c>
      <c r="C161" s="213" t="s">
        <v>155</v>
      </c>
      <c r="D161" s="215" t="s">
        <v>330</v>
      </c>
      <c r="E161" s="215" t="s">
        <v>330</v>
      </c>
      <c r="F161" s="215" t="s">
        <v>330</v>
      </c>
      <c r="G161" s="215" t="s">
        <v>330</v>
      </c>
      <c r="H161" s="217" t="s">
        <v>207</v>
      </c>
      <c r="I161" s="495"/>
      <c r="J161" s="65"/>
      <c r="K161" s="61"/>
    </row>
    <row r="162" spans="1:48" ht="18" customHeight="1">
      <c r="B162" s="223" t="s">
        <v>251</v>
      </c>
      <c r="C162" s="207" t="s">
        <v>155</v>
      </c>
      <c r="D162" s="209" t="s">
        <v>330</v>
      </c>
      <c r="E162" s="209" t="s">
        <v>330</v>
      </c>
      <c r="F162" s="209" t="s">
        <v>330</v>
      </c>
      <c r="G162" s="209" t="s">
        <v>330</v>
      </c>
      <c r="H162" s="211" t="s">
        <v>283</v>
      </c>
      <c r="I162" s="495"/>
      <c r="J162" s="65"/>
      <c r="K162" s="61"/>
    </row>
    <row r="163" spans="1:48" ht="18" customHeight="1">
      <c r="B163" s="232" t="s">
        <v>252</v>
      </c>
      <c r="C163" s="213" t="s">
        <v>155</v>
      </c>
      <c r="D163" s="215" t="s">
        <v>330</v>
      </c>
      <c r="E163" s="215" t="s">
        <v>330</v>
      </c>
      <c r="F163" s="215" t="s">
        <v>330</v>
      </c>
      <c r="G163" s="215" t="s">
        <v>330</v>
      </c>
      <c r="H163" s="217" t="s">
        <v>293</v>
      </c>
      <c r="I163" s="495"/>
      <c r="J163" s="65"/>
      <c r="K163" s="61"/>
    </row>
    <row r="164" spans="1:48" ht="18" customHeight="1">
      <c r="B164" s="223" t="s">
        <v>253</v>
      </c>
      <c r="C164" s="207" t="s">
        <v>155</v>
      </c>
      <c r="D164" s="209" t="s">
        <v>330</v>
      </c>
      <c r="E164" s="209" t="s">
        <v>330</v>
      </c>
      <c r="F164" s="209" t="s">
        <v>330</v>
      </c>
      <c r="G164" s="209" t="s">
        <v>330</v>
      </c>
      <c r="H164" s="211" t="s">
        <v>294</v>
      </c>
      <c r="I164" s="495"/>
      <c r="J164" s="65"/>
      <c r="K164" s="61"/>
    </row>
    <row r="165" spans="1:48" ht="18" customHeight="1">
      <c r="B165" s="232" t="s">
        <v>254</v>
      </c>
      <c r="C165" s="213" t="s">
        <v>155</v>
      </c>
      <c r="D165" s="215" t="s">
        <v>330</v>
      </c>
      <c r="E165" s="215" t="s">
        <v>330</v>
      </c>
      <c r="F165" s="215" t="s">
        <v>330</v>
      </c>
      <c r="G165" s="215" t="s">
        <v>330</v>
      </c>
      <c r="H165" s="217" t="s">
        <v>281</v>
      </c>
      <c r="I165" s="495"/>
      <c r="J165" s="65"/>
      <c r="K165" s="61"/>
      <c r="L165" s="16"/>
    </row>
    <row r="166" spans="1:48" ht="18" customHeight="1">
      <c r="B166" s="223" t="s">
        <v>255</v>
      </c>
      <c r="C166" s="207" t="s">
        <v>155</v>
      </c>
      <c r="D166" s="209" t="s">
        <v>330</v>
      </c>
      <c r="E166" s="209" t="s">
        <v>330</v>
      </c>
      <c r="F166" s="209" t="s">
        <v>330</v>
      </c>
      <c r="G166" s="209" t="s">
        <v>330</v>
      </c>
      <c r="H166" s="211" t="s">
        <v>295</v>
      </c>
      <c r="I166" s="495"/>
      <c r="J166" s="65"/>
      <c r="K166" s="62"/>
    </row>
    <row r="167" spans="1:48" ht="18" customHeight="1">
      <c r="B167" s="232" t="s">
        <v>256</v>
      </c>
      <c r="C167" s="213" t="s">
        <v>155</v>
      </c>
      <c r="D167" s="215" t="s">
        <v>330</v>
      </c>
      <c r="E167" s="215" t="s">
        <v>330</v>
      </c>
      <c r="F167" s="215" t="s">
        <v>330</v>
      </c>
      <c r="G167" s="215" t="s">
        <v>330</v>
      </c>
      <c r="H167" s="217" t="s">
        <v>296</v>
      </c>
      <c r="I167" s="495"/>
      <c r="J167" s="65"/>
      <c r="K167" s="62"/>
    </row>
    <row r="168" spans="1:48" ht="18" customHeight="1">
      <c r="B168" s="219" t="s">
        <v>0</v>
      </c>
      <c r="C168" s="412" t="s">
        <v>155</v>
      </c>
      <c r="D168" s="254" t="s">
        <v>330</v>
      </c>
      <c r="E168" s="254" t="s">
        <v>330</v>
      </c>
      <c r="F168" s="254" t="s">
        <v>330</v>
      </c>
      <c r="G168" s="221" t="s">
        <v>330</v>
      </c>
      <c r="H168" s="221" t="s">
        <v>39</v>
      </c>
      <c r="I168" s="495"/>
      <c r="J168" s="65"/>
      <c r="K168" s="62"/>
    </row>
    <row r="169" spans="1:48" ht="15" customHeight="1">
      <c r="B169" s="23"/>
      <c r="C169" s="42"/>
      <c r="D169" s="424"/>
      <c r="E169" s="424"/>
      <c r="F169" s="424"/>
      <c r="G169" s="424"/>
      <c r="J169" s="65"/>
    </row>
    <row r="170" spans="1:48" ht="15" customHeight="1">
      <c r="B170" s="8" t="s">
        <v>314</v>
      </c>
      <c r="C170" s="40"/>
      <c r="D170" s="8"/>
      <c r="E170" s="8"/>
      <c r="F170" s="9"/>
      <c r="G170" s="9"/>
      <c r="H170" s="9"/>
      <c r="I170" s="19"/>
      <c r="J170" s="65"/>
      <c r="K170" s="19"/>
      <c r="L170" s="10"/>
    </row>
    <row r="171" spans="1:48" ht="22.5" customHeight="1">
      <c r="B171" s="490"/>
      <c r="C171" s="492" t="s">
        <v>68</v>
      </c>
      <c r="D171" s="493">
        <v>2016</v>
      </c>
      <c r="E171" s="493">
        <v>2015</v>
      </c>
      <c r="F171" s="490" t="s">
        <v>375</v>
      </c>
      <c r="G171" s="490"/>
      <c r="H171" s="490" t="s">
        <v>38</v>
      </c>
      <c r="I171" s="493" t="s">
        <v>46</v>
      </c>
      <c r="J171" s="65"/>
      <c r="K171" s="33"/>
      <c r="L171" s="3"/>
    </row>
    <row r="172" spans="1:48" s="15" customFormat="1" ht="25.5" customHeight="1">
      <c r="A172" s="14"/>
      <c r="B172" s="491"/>
      <c r="C172" s="492"/>
      <c r="D172" s="493"/>
      <c r="E172" s="493"/>
      <c r="F172" s="413" t="s">
        <v>34</v>
      </c>
      <c r="G172" s="413" t="s">
        <v>35</v>
      </c>
      <c r="H172" s="490"/>
      <c r="I172" s="493"/>
      <c r="J172" s="65"/>
      <c r="K172" s="33"/>
      <c r="L172" s="3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424"/>
      <c r="AB172" s="424"/>
      <c r="AC172" s="424"/>
      <c r="AD172" s="424"/>
      <c r="AE172" s="424"/>
      <c r="AF172" s="424"/>
      <c r="AG172" s="424"/>
      <c r="AH172" s="424"/>
      <c r="AI172" s="424"/>
      <c r="AJ172" s="424"/>
      <c r="AK172" s="424"/>
      <c r="AL172" s="424"/>
      <c r="AM172" s="424"/>
      <c r="AN172" s="424"/>
      <c r="AO172" s="424"/>
      <c r="AP172" s="424"/>
      <c r="AQ172" s="424"/>
      <c r="AR172" s="424"/>
      <c r="AS172" s="424"/>
      <c r="AT172" s="424"/>
      <c r="AU172" s="424"/>
      <c r="AV172" s="424"/>
    </row>
    <row r="173" spans="1:48" s="15" customFormat="1" ht="15" customHeight="1">
      <c r="A173" s="14"/>
      <c r="B173" s="206" t="s">
        <v>94</v>
      </c>
      <c r="C173" s="207" t="s">
        <v>155</v>
      </c>
      <c r="D173" s="209">
        <v>11082.140495867769</v>
      </c>
      <c r="E173" s="209">
        <v>10748.8</v>
      </c>
      <c r="F173" s="209">
        <v>333.34049586776928</v>
      </c>
      <c r="G173" s="210">
        <v>3.101188001151467E-2</v>
      </c>
      <c r="H173" s="211" t="s">
        <v>208</v>
      </c>
      <c r="I173" s="494" t="s">
        <v>347</v>
      </c>
      <c r="J173" s="65"/>
      <c r="K173" s="33"/>
      <c r="L173" s="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424"/>
      <c r="AB173" s="424"/>
      <c r="AC173" s="424"/>
      <c r="AD173" s="424"/>
      <c r="AE173" s="424"/>
      <c r="AF173" s="424"/>
      <c r="AG173" s="424"/>
      <c r="AH173" s="424"/>
      <c r="AI173" s="424"/>
      <c r="AJ173" s="424"/>
      <c r="AK173" s="424"/>
      <c r="AL173" s="424"/>
      <c r="AM173" s="424"/>
      <c r="AN173" s="424"/>
      <c r="AO173" s="424"/>
      <c r="AP173" s="424"/>
      <c r="AQ173" s="424"/>
      <c r="AR173" s="424"/>
      <c r="AS173" s="424"/>
      <c r="AT173" s="424"/>
      <c r="AU173" s="424"/>
      <c r="AV173" s="424"/>
    </row>
    <row r="174" spans="1:48" ht="15" customHeight="1">
      <c r="B174" s="232" t="s">
        <v>95</v>
      </c>
      <c r="C174" s="213" t="s">
        <v>155</v>
      </c>
      <c r="D174" s="215">
        <v>1764.3471074380166</v>
      </c>
      <c r="E174" s="215">
        <v>1601.5666666666666</v>
      </c>
      <c r="F174" s="215">
        <v>162.78044077134996</v>
      </c>
      <c r="G174" s="216">
        <v>0.10163825469104215</v>
      </c>
      <c r="H174" s="213" t="s">
        <v>209</v>
      </c>
      <c r="I174" s="495"/>
      <c r="J174" s="65"/>
      <c r="K174" s="61"/>
    </row>
    <row r="175" spans="1:48" ht="15" customHeight="1">
      <c r="B175" s="206" t="s">
        <v>96</v>
      </c>
      <c r="C175" s="207" t="s">
        <v>155</v>
      </c>
      <c r="D175" s="209">
        <v>1924.9256198347107</v>
      </c>
      <c r="E175" s="209">
        <v>1906.3416666666667</v>
      </c>
      <c r="F175" s="209">
        <v>18.58395316804399</v>
      </c>
      <c r="G175" s="210">
        <v>9.7484902591145062E-3</v>
      </c>
      <c r="H175" s="211" t="s">
        <v>206</v>
      </c>
      <c r="I175" s="495"/>
      <c r="J175" s="65"/>
      <c r="K175" s="61"/>
    </row>
    <row r="176" spans="1:48" ht="15" customHeight="1">
      <c r="B176" s="232" t="s">
        <v>97</v>
      </c>
      <c r="C176" s="213" t="s">
        <v>155</v>
      </c>
      <c r="D176" s="215">
        <v>2528.0661157024792</v>
      </c>
      <c r="E176" s="215">
        <v>2400.4666666666667</v>
      </c>
      <c r="F176" s="215">
        <v>127.59944903581254</v>
      </c>
      <c r="G176" s="216">
        <v>5.3156101189690608E-2</v>
      </c>
      <c r="H176" s="213" t="s">
        <v>207</v>
      </c>
      <c r="I176" s="495"/>
      <c r="J176" s="65"/>
      <c r="K176" s="61"/>
    </row>
    <row r="177" spans="2:12" ht="15" customHeight="1">
      <c r="B177" s="206" t="s">
        <v>228</v>
      </c>
      <c r="C177" s="207" t="s">
        <v>155</v>
      </c>
      <c r="D177" s="209">
        <v>8904.2231404958675</v>
      </c>
      <c r="E177" s="209">
        <v>8661.6416666666664</v>
      </c>
      <c r="F177" s="209">
        <v>242.58147382920106</v>
      </c>
      <c r="G177" s="210">
        <v>2.8006408388232984E-2</v>
      </c>
      <c r="H177" s="211" t="s">
        <v>281</v>
      </c>
      <c r="I177" s="495"/>
      <c r="J177" s="65"/>
      <c r="K177" s="61"/>
    </row>
    <row r="178" spans="2:12" ht="15" customHeight="1">
      <c r="B178" s="232" t="s">
        <v>232</v>
      </c>
      <c r="C178" s="213" t="s">
        <v>155</v>
      </c>
      <c r="D178" s="215">
        <v>1000.8429752066115</v>
      </c>
      <c r="E178" s="215">
        <v>913.9</v>
      </c>
      <c r="F178" s="215">
        <v>86.94297520661155</v>
      </c>
      <c r="G178" s="216">
        <v>9.5134013794300865E-2</v>
      </c>
      <c r="H178" s="213" t="s">
        <v>284</v>
      </c>
      <c r="I178" s="495"/>
      <c r="J178" s="65"/>
      <c r="K178" s="61"/>
    </row>
    <row r="179" spans="2:12" ht="15" customHeight="1">
      <c r="B179" s="206" t="s">
        <v>233</v>
      </c>
      <c r="C179" s="207" t="s">
        <v>155</v>
      </c>
      <c r="D179" s="209">
        <v>3652.9917355371899</v>
      </c>
      <c r="E179" s="209">
        <v>3524.0583333333334</v>
      </c>
      <c r="F179" s="209">
        <v>128.93340220385653</v>
      </c>
      <c r="G179" s="210">
        <v>3.6586625421123786E-2</v>
      </c>
      <c r="H179" s="211" t="s">
        <v>283</v>
      </c>
      <c r="I179" s="495"/>
      <c r="J179" s="65"/>
      <c r="K179" s="61"/>
    </row>
    <row r="180" spans="2:12" ht="15" customHeight="1">
      <c r="B180" s="329" t="s">
        <v>315</v>
      </c>
      <c r="C180" s="330" t="s">
        <v>155</v>
      </c>
      <c r="D180" s="327">
        <v>30857.537190082643</v>
      </c>
      <c r="E180" s="327">
        <v>29756.775000000001</v>
      </c>
      <c r="F180" s="327">
        <v>1100.7621900826416</v>
      </c>
      <c r="G180" s="328">
        <v>3.6991985525401949E-2</v>
      </c>
      <c r="H180" s="328" t="s">
        <v>39</v>
      </c>
      <c r="I180" s="495"/>
      <c r="J180" s="65"/>
      <c r="K180" s="61"/>
    </row>
    <row r="181" spans="2:12" ht="15" hidden="1" customHeight="1">
      <c r="B181" s="384" t="s">
        <v>251</v>
      </c>
      <c r="C181" s="386" t="s">
        <v>155</v>
      </c>
      <c r="D181" s="387"/>
      <c r="E181" s="387"/>
      <c r="F181" s="387"/>
      <c r="G181" s="388"/>
      <c r="H181" s="389" t="s">
        <v>283</v>
      </c>
      <c r="I181" s="495"/>
      <c r="J181" s="65"/>
      <c r="K181" s="61"/>
    </row>
    <row r="182" spans="2:12" ht="15" hidden="1" customHeight="1">
      <c r="B182" s="385" t="s">
        <v>255</v>
      </c>
      <c r="C182" s="390" t="s">
        <v>155</v>
      </c>
      <c r="D182" s="391"/>
      <c r="E182" s="391"/>
      <c r="F182" s="391"/>
      <c r="G182" s="392"/>
      <c r="H182" s="390" t="s">
        <v>295</v>
      </c>
      <c r="I182" s="495"/>
      <c r="J182" s="65"/>
      <c r="K182" s="61"/>
    </row>
    <row r="183" spans="2:12" ht="15" customHeight="1">
      <c r="B183" s="206" t="s">
        <v>234</v>
      </c>
      <c r="C183" s="207" t="s">
        <v>155</v>
      </c>
      <c r="D183" s="209">
        <v>2877.8099173553719</v>
      </c>
      <c r="E183" s="209">
        <v>3200.4083333333333</v>
      </c>
      <c r="F183" s="209">
        <v>-322.59841597796139</v>
      </c>
      <c r="G183" s="210">
        <v>-0.10079914260252043</v>
      </c>
      <c r="H183" s="211" t="s">
        <v>286</v>
      </c>
      <c r="I183" s="495"/>
      <c r="J183" s="65"/>
      <c r="K183" s="61"/>
    </row>
    <row r="184" spans="2:12" ht="15" customHeight="1">
      <c r="B184" s="232" t="s">
        <v>388</v>
      </c>
      <c r="C184" s="213" t="s">
        <v>155</v>
      </c>
      <c r="D184" s="215">
        <v>1588.4380165289256</v>
      </c>
      <c r="E184" s="215">
        <v>1503.375</v>
      </c>
      <c r="F184" s="215">
        <v>85.063016528925573</v>
      </c>
      <c r="G184" s="216">
        <v>5.6581369604340681E-2</v>
      </c>
      <c r="H184" s="213" t="s">
        <v>287</v>
      </c>
      <c r="I184" s="495"/>
      <c r="J184" s="65"/>
      <c r="K184" s="61"/>
    </row>
    <row r="185" spans="2:12" ht="15" customHeight="1">
      <c r="B185" s="206" t="s">
        <v>235</v>
      </c>
      <c r="C185" s="207" t="s">
        <v>155</v>
      </c>
      <c r="D185" s="209">
        <v>903.01652892561981</v>
      </c>
      <c r="E185" s="209">
        <v>890.13333333333333</v>
      </c>
      <c r="F185" s="209">
        <v>12.883195592286484</v>
      </c>
      <c r="G185" s="210">
        <v>1.4473332375995795E-2</v>
      </c>
      <c r="H185" s="211" t="s">
        <v>288</v>
      </c>
      <c r="I185" s="495"/>
      <c r="J185" s="65"/>
      <c r="K185" s="61"/>
    </row>
    <row r="186" spans="2:12" ht="15" customHeight="1">
      <c r="B186" s="232" t="s">
        <v>236</v>
      </c>
      <c r="C186" s="213" t="s">
        <v>155</v>
      </c>
      <c r="D186" s="215">
        <v>3827.090909090909</v>
      </c>
      <c r="E186" s="215">
        <v>3601.8416666666667</v>
      </c>
      <c r="F186" s="215">
        <v>225.24924242424231</v>
      </c>
      <c r="G186" s="216">
        <v>6.2537241575279845E-2</v>
      </c>
      <c r="H186" s="213" t="s">
        <v>289</v>
      </c>
      <c r="I186" s="495"/>
      <c r="J186" s="65"/>
      <c r="K186" s="61"/>
    </row>
    <row r="187" spans="2:12" ht="15" customHeight="1">
      <c r="B187" s="206" t="s">
        <v>237</v>
      </c>
      <c r="C187" s="207" t="s">
        <v>155</v>
      </c>
      <c r="D187" s="209">
        <v>2760.9834710743803</v>
      </c>
      <c r="E187" s="209">
        <v>2420.5916666666667</v>
      </c>
      <c r="F187" s="209">
        <v>340.39180440771361</v>
      </c>
      <c r="G187" s="210">
        <v>0.14062338935358643</v>
      </c>
      <c r="H187" s="211" t="s">
        <v>290</v>
      </c>
      <c r="I187" s="495"/>
      <c r="J187" s="65"/>
      <c r="K187" s="61"/>
      <c r="L187" s="16"/>
    </row>
    <row r="188" spans="2:12" ht="15" customHeight="1">
      <c r="B188" s="232" t="s">
        <v>238</v>
      </c>
      <c r="C188" s="213" t="s">
        <v>155</v>
      </c>
      <c r="D188" s="215">
        <v>3733.9752066115702</v>
      </c>
      <c r="E188" s="215">
        <v>3135.5333333333333</v>
      </c>
      <c r="F188" s="215">
        <v>598.44187327823693</v>
      </c>
      <c r="G188" s="216">
        <v>0.19085808047910091</v>
      </c>
      <c r="H188" s="213" t="s">
        <v>282</v>
      </c>
      <c r="I188" s="495"/>
      <c r="J188" s="65"/>
      <c r="K188" s="62"/>
    </row>
    <row r="189" spans="2:12" ht="15" customHeight="1">
      <c r="B189" s="206" t="s">
        <v>240</v>
      </c>
      <c r="C189" s="207" t="s">
        <v>155</v>
      </c>
      <c r="D189" s="209">
        <v>2654.8429752066118</v>
      </c>
      <c r="E189" s="209">
        <v>2460.6416666666669</v>
      </c>
      <c r="F189" s="209">
        <v>194.20130853994488</v>
      </c>
      <c r="G189" s="210">
        <v>7.8923035064679459E-2</v>
      </c>
      <c r="H189" s="211" t="s">
        <v>291</v>
      </c>
      <c r="I189" s="495"/>
      <c r="J189" s="65"/>
      <c r="K189" s="62"/>
    </row>
    <row r="190" spans="2:12" ht="15" customHeight="1">
      <c r="B190" s="232" t="s">
        <v>239</v>
      </c>
      <c r="C190" s="213" t="s">
        <v>155</v>
      </c>
      <c r="D190" s="215">
        <v>887.87603305785126</v>
      </c>
      <c r="E190" s="215">
        <v>840.45833333333337</v>
      </c>
      <c r="F190" s="215">
        <v>47.417699724517888</v>
      </c>
      <c r="G190" s="216">
        <v>5.6418858429846175E-2</v>
      </c>
      <c r="H190" s="213" t="s">
        <v>292</v>
      </c>
      <c r="I190" s="495"/>
      <c r="J190" s="65"/>
      <c r="K190" s="62"/>
    </row>
    <row r="191" spans="2:12" ht="15" customHeight="1">
      <c r="B191" s="326" t="s">
        <v>316</v>
      </c>
      <c r="C191" s="330" t="s">
        <v>155</v>
      </c>
      <c r="D191" s="327">
        <v>19234.03305785124</v>
      </c>
      <c r="E191" s="327">
        <v>18052.983333333334</v>
      </c>
      <c r="F191" s="327">
        <v>1181.0497245179063</v>
      </c>
      <c r="G191" s="328">
        <v>6.5421304762254717E-2</v>
      </c>
      <c r="H191" s="328" t="s">
        <v>39</v>
      </c>
      <c r="I191" s="495"/>
      <c r="J191" s="65"/>
      <c r="K191" s="62"/>
    </row>
    <row r="192" spans="2:12" ht="18" customHeight="1">
      <c r="B192" s="219" t="s">
        <v>187</v>
      </c>
      <c r="C192" s="412" t="s">
        <v>155</v>
      </c>
      <c r="D192" s="254">
        <v>50091.57024793388</v>
      </c>
      <c r="E192" s="254">
        <v>47809.758333333331</v>
      </c>
      <c r="F192" s="254">
        <v>2281.8119146005483</v>
      </c>
      <c r="G192" s="221">
        <v>4.7726907521505879E-2</v>
      </c>
      <c r="H192" s="221" t="s">
        <v>39</v>
      </c>
      <c r="I192" s="222"/>
      <c r="J192" s="65"/>
      <c r="K192" s="52"/>
      <c r="L192" s="17"/>
    </row>
    <row r="193" spans="1:48" ht="15" customHeight="1">
      <c r="B193" s="74"/>
      <c r="C193" s="42"/>
      <c r="D193" s="424"/>
      <c r="E193" s="424"/>
      <c r="F193" s="424"/>
      <c r="G193" s="424"/>
      <c r="J193" s="65"/>
    </row>
    <row r="194" spans="1:48" ht="15" customHeight="1">
      <c r="B194" s="8" t="s">
        <v>323</v>
      </c>
      <c r="C194" s="40"/>
      <c r="D194" s="8"/>
      <c r="E194" s="8"/>
      <c r="F194" s="9"/>
      <c r="G194" s="9"/>
      <c r="H194" s="9"/>
      <c r="I194" s="19"/>
      <c r="J194" s="65"/>
      <c r="K194" s="19"/>
      <c r="L194" s="10"/>
    </row>
    <row r="195" spans="1:48" ht="22.5" customHeight="1">
      <c r="B195" s="490"/>
      <c r="C195" s="492" t="s">
        <v>68</v>
      </c>
      <c r="D195" s="493">
        <v>2016</v>
      </c>
      <c r="E195" s="493">
        <v>2015</v>
      </c>
      <c r="F195" s="490" t="s">
        <v>375</v>
      </c>
      <c r="G195" s="490"/>
      <c r="H195" s="490" t="s">
        <v>38</v>
      </c>
      <c r="I195" s="493" t="s">
        <v>46</v>
      </c>
      <c r="J195" s="65"/>
      <c r="K195" s="33"/>
      <c r="L195" s="3"/>
    </row>
    <row r="196" spans="1:48" s="15" customFormat="1" ht="25.5" customHeight="1">
      <c r="A196" s="14"/>
      <c r="B196" s="491"/>
      <c r="C196" s="492"/>
      <c r="D196" s="493"/>
      <c r="E196" s="493"/>
      <c r="F196" s="413" t="s">
        <v>34</v>
      </c>
      <c r="G196" s="413" t="s">
        <v>35</v>
      </c>
      <c r="H196" s="490"/>
      <c r="I196" s="493"/>
      <c r="J196" s="65"/>
      <c r="K196" s="33"/>
      <c r="L196" s="3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424"/>
      <c r="AB196" s="424"/>
      <c r="AC196" s="424"/>
      <c r="AD196" s="424"/>
      <c r="AE196" s="424"/>
      <c r="AF196" s="424"/>
      <c r="AG196" s="424"/>
      <c r="AH196" s="424"/>
      <c r="AI196" s="424"/>
      <c r="AJ196" s="424"/>
      <c r="AK196" s="424"/>
      <c r="AL196" s="424"/>
      <c r="AM196" s="424"/>
      <c r="AN196" s="424"/>
      <c r="AO196" s="424"/>
      <c r="AP196" s="424"/>
      <c r="AQ196" s="424"/>
      <c r="AR196" s="424"/>
      <c r="AS196" s="424"/>
      <c r="AT196" s="424"/>
      <c r="AU196" s="424"/>
      <c r="AV196" s="424"/>
    </row>
    <row r="197" spans="1:48" ht="18" customHeight="1">
      <c r="B197" s="223" t="s">
        <v>74</v>
      </c>
      <c r="C197" s="211" t="s">
        <v>154</v>
      </c>
      <c r="D197" s="209">
        <v>10940217</v>
      </c>
      <c r="E197" s="209">
        <v>10366861</v>
      </c>
      <c r="F197" s="209">
        <v>573356</v>
      </c>
      <c r="G197" s="210">
        <v>5.5306615956363325E-2</v>
      </c>
      <c r="H197" s="211" t="s">
        <v>86</v>
      </c>
      <c r="I197" s="415" t="s">
        <v>50</v>
      </c>
      <c r="J197" s="65"/>
      <c r="K197" s="61"/>
      <c r="L197" s="16"/>
    </row>
    <row r="198" spans="1:48" ht="18" customHeight="1">
      <c r="B198" s="212" t="s">
        <v>224</v>
      </c>
      <c r="C198" s="217" t="s">
        <v>154</v>
      </c>
      <c r="D198" s="215">
        <v>8188173</v>
      </c>
      <c r="E198" s="215">
        <v>8194722</v>
      </c>
      <c r="F198" s="215">
        <v>-6549</v>
      </c>
      <c r="G198" s="216">
        <v>-7.9917293106468446E-4</v>
      </c>
      <c r="H198" s="217" t="s">
        <v>226</v>
      </c>
      <c r="I198" s="224" t="s">
        <v>50</v>
      </c>
      <c r="J198" s="65"/>
      <c r="K198" s="61"/>
      <c r="L198" s="16"/>
    </row>
    <row r="199" spans="1:48" ht="18" customHeight="1">
      <c r="B199" s="206" t="s">
        <v>326</v>
      </c>
      <c r="C199" s="211" t="s">
        <v>154</v>
      </c>
      <c r="D199" s="209">
        <v>59418</v>
      </c>
      <c r="E199" s="209">
        <v>122186</v>
      </c>
      <c r="F199" s="209">
        <v>-62768</v>
      </c>
      <c r="G199" s="210">
        <v>-0.5137086081875174</v>
      </c>
      <c r="H199" s="211" t="s">
        <v>39</v>
      </c>
      <c r="I199" s="415" t="s">
        <v>50</v>
      </c>
      <c r="J199" s="65"/>
      <c r="K199" s="61"/>
      <c r="L199" s="16"/>
    </row>
    <row r="200" spans="1:48" ht="18" customHeight="1">
      <c r="B200" s="225" t="s">
        <v>335</v>
      </c>
      <c r="C200" s="226" t="s">
        <v>154</v>
      </c>
      <c r="D200" s="227">
        <v>19128390</v>
      </c>
      <c r="E200" s="227">
        <v>18561583</v>
      </c>
      <c r="F200" s="227">
        <v>566807</v>
      </c>
      <c r="G200" s="228">
        <v>3.0536565765969526E-2</v>
      </c>
      <c r="H200" s="229"/>
      <c r="I200" s="230"/>
      <c r="J200" s="65"/>
      <c r="K200" s="61"/>
      <c r="L200" s="16"/>
    </row>
    <row r="201" spans="1:48" ht="18" customHeight="1">
      <c r="B201" s="212" t="s">
        <v>324</v>
      </c>
      <c r="C201" s="213" t="s">
        <v>155</v>
      </c>
      <c r="D201" s="215">
        <v>205048.81</v>
      </c>
      <c r="E201" s="215">
        <v>246125</v>
      </c>
      <c r="F201" s="215">
        <v>-41076.19</v>
      </c>
      <c r="G201" s="216">
        <v>-0.16689157948197053</v>
      </c>
      <c r="H201" s="217" t="s">
        <v>39</v>
      </c>
      <c r="I201" s="224" t="s">
        <v>32</v>
      </c>
      <c r="J201" s="65"/>
      <c r="K201" s="61"/>
      <c r="L201" s="16"/>
    </row>
    <row r="202" spans="1:48" ht="18" hidden="1" customHeight="1">
      <c r="B202" s="206" t="s">
        <v>332</v>
      </c>
      <c r="C202" s="207" t="s">
        <v>155</v>
      </c>
      <c r="D202" s="209" t="s">
        <v>330</v>
      </c>
      <c r="E202" s="209" t="s">
        <v>330</v>
      </c>
      <c r="F202" s="209" t="s">
        <v>330</v>
      </c>
      <c r="G202" s="210" t="s">
        <v>330</v>
      </c>
      <c r="H202" s="211" t="s">
        <v>330</v>
      </c>
      <c r="I202" s="415" t="s">
        <v>330</v>
      </c>
      <c r="J202" s="65"/>
      <c r="K202" s="61"/>
      <c r="L202" s="16"/>
    </row>
    <row r="203" spans="1:48" ht="18" customHeight="1">
      <c r="B203" s="225" t="s">
        <v>325</v>
      </c>
      <c r="C203" s="226" t="s">
        <v>155</v>
      </c>
      <c r="D203" s="227">
        <v>205048.81</v>
      </c>
      <c r="E203" s="227">
        <v>246125</v>
      </c>
      <c r="F203" s="227">
        <v>-41076.19</v>
      </c>
      <c r="G203" s="228">
        <v>-0.16689157948197053</v>
      </c>
      <c r="H203" s="229"/>
      <c r="I203" s="230"/>
      <c r="J203" s="65"/>
      <c r="K203" s="61"/>
      <c r="L203" s="16"/>
    </row>
    <row r="204" spans="1:48" ht="18" customHeight="1">
      <c r="B204" s="218" t="s">
        <v>75</v>
      </c>
      <c r="C204" s="207" t="s">
        <v>155</v>
      </c>
      <c r="D204" s="209">
        <v>42353.542999999998</v>
      </c>
      <c r="E204" s="209">
        <v>35925.616999999998</v>
      </c>
      <c r="F204" s="209">
        <v>6427.9259999999995</v>
      </c>
      <c r="G204" s="210">
        <v>0.1789231901013697</v>
      </c>
      <c r="H204" s="211" t="s">
        <v>41</v>
      </c>
      <c r="I204" s="415" t="s">
        <v>49</v>
      </c>
      <c r="J204" s="65"/>
      <c r="K204" s="61"/>
      <c r="L204" s="87"/>
    </row>
    <row r="205" spans="1:48" ht="18" customHeight="1">
      <c r="B205" s="212" t="s">
        <v>299</v>
      </c>
      <c r="C205" s="213" t="s">
        <v>155</v>
      </c>
      <c r="D205" s="215">
        <v>13.188000000000001</v>
      </c>
      <c r="E205" s="215">
        <v>16.263999999999999</v>
      </c>
      <c r="F205" s="215">
        <v>-3.0759999999999987</v>
      </c>
      <c r="G205" s="216">
        <v>-0.18912936546974912</v>
      </c>
      <c r="H205" s="217" t="s">
        <v>41</v>
      </c>
      <c r="I205" s="224" t="s">
        <v>49</v>
      </c>
      <c r="J205" s="65"/>
      <c r="K205" s="61"/>
      <c r="L205" s="87"/>
    </row>
    <row r="206" spans="1:48" ht="18" customHeight="1">
      <c r="B206" s="218" t="s">
        <v>300</v>
      </c>
      <c r="C206" s="207" t="s">
        <v>155</v>
      </c>
      <c r="D206" s="209">
        <v>0</v>
      </c>
      <c r="E206" s="209">
        <v>0</v>
      </c>
      <c r="F206" s="209">
        <v>0</v>
      </c>
      <c r="G206" s="210" t="s">
        <v>36</v>
      </c>
      <c r="H206" s="211" t="s">
        <v>41</v>
      </c>
      <c r="I206" s="415" t="s">
        <v>49</v>
      </c>
      <c r="J206" s="65"/>
      <c r="K206" s="61"/>
      <c r="L206" s="87"/>
    </row>
    <row r="207" spans="1:48" ht="18" customHeight="1">
      <c r="B207" s="212" t="s">
        <v>301</v>
      </c>
      <c r="C207" s="213" t="s">
        <v>155</v>
      </c>
      <c r="D207" s="215">
        <v>0</v>
      </c>
      <c r="E207" s="215">
        <v>0</v>
      </c>
      <c r="F207" s="215">
        <v>0</v>
      </c>
      <c r="G207" s="216" t="s">
        <v>36</v>
      </c>
      <c r="H207" s="217" t="s">
        <v>41</v>
      </c>
      <c r="I207" s="224" t="s">
        <v>302</v>
      </c>
      <c r="J207" s="65"/>
      <c r="K207" s="61"/>
      <c r="L207" s="87"/>
    </row>
    <row r="208" spans="1:48" ht="18" customHeight="1">
      <c r="B208" s="225" t="s">
        <v>298</v>
      </c>
      <c r="C208" s="226" t="s">
        <v>155</v>
      </c>
      <c r="D208" s="227">
        <v>42366.731</v>
      </c>
      <c r="E208" s="227">
        <v>35941.881000000001</v>
      </c>
      <c r="F208" s="227">
        <v>6424.8499999999985</v>
      </c>
      <c r="G208" s="228">
        <v>0.17875664325971141</v>
      </c>
      <c r="H208" s="229"/>
      <c r="I208" s="230"/>
      <c r="J208" s="65"/>
      <c r="K208" s="61"/>
      <c r="L208" s="16"/>
    </row>
    <row r="209" spans="1:48" ht="15" customHeight="1">
      <c r="B209" s="81" t="s">
        <v>360</v>
      </c>
      <c r="D209" s="31"/>
      <c r="E209" s="31"/>
      <c r="F209" s="31"/>
      <c r="G209" s="27"/>
      <c r="J209" s="65"/>
    </row>
    <row r="210" spans="1:48" ht="15" customHeight="1">
      <c r="B210" s="8" t="s">
        <v>363</v>
      </c>
      <c r="C210" s="40"/>
      <c r="D210" s="8"/>
      <c r="E210" s="73"/>
      <c r="F210" s="9"/>
      <c r="G210" s="9"/>
      <c r="H210" s="9"/>
      <c r="I210" s="19"/>
      <c r="J210" s="65"/>
      <c r="K210" s="19"/>
      <c r="L210" s="10"/>
    </row>
    <row r="211" spans="1:48" ht="22.5" customHeight="1">
      <c r="B211" s="490"/>
      <c r="C211" s="492" t="s">
        <v>68</v>
      </c>
      <c r="D211" s="493">
        <v>2016</v>
      </c>
      <c r="E211" s="493">
        <v>2015</v>
      </c>
      <c r="F211" s="490" t="s">
        <v>375</v>
      </c>
      <c r="G211" s="490"/>
      <c r="H211" s="490" t="s">
        <v>38</v>
      </c>
      <c r="I211" s="490" t="s">
        <v>46</v>
      </c>
      <c r="J211" s="65"/>
      <c r="K211" s="33"/>
      <c r="L211" s="3"/>
    </row>
    <row r="212" spans="1:48" s="15" customFormat="1" ht="25.5" customHeight="1">
      <c r="A212" s="14"/>
      <c r="B212" s="491"/>
      <c r="C212" s="492"/>
      <c r="D212" s="493"/>
      <c r="E212" s="493"/>
      <c r="F212" s="413" t="s">
        <v>34</v>
      </c>
      <c r="G212" s="413" t="s">
        <v>35</v>
      </c>
      <c r="H212" s="490"/>
      <c r="I212" s="490"/>
      <c r="J212" s="65"/>
      <c r="K212" s="33"/>
      <c r="L212" s="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424"/>
      <c r="AB212" s="424"/>
      <c r="AC212" s="424"/>
      <c r="AD212" s="424"/>
      <c r="AE212" s="424"/>
      <c r="AF212" s="424"/>
      <c r="AG212" s="424"/>
      <c r="AH212" s="424"/>
      <c r="AI212" s="424"/>
      <c r="AJ212" s="424"/>
      <c r="AK212" s="424"/>
      <c r="AL212" s="424"/>
      <c r="AM212" s="424"/>
      <c r="AN212" s="424"/>
      <c r="AO212" s="424"/>
      <c r="AP212" s="424"/>
      <c r="AQ212" s="424"/>
      <c r="AR212" s="424"/>
      <c r="AS212" s="424"/>
      <c r="AT212" s="424"/>
      <c r="AU212" s="424"/>
      <c r="AV212" s="424"/>
    </row>
    <row r="213" spans="1:48" ht="18" customHeight="1">
      <c r="B213" s="184" t="s">
        <v>305</v>
      </c>
      <c r="C213" s="185" t="s">
        <v>155</v>
      </c>
      <c r="D213" s="186">
        <v>315.40417499999995</v>
      </c>
      <c r="E213" s="186">
        <v>310.960803</v>
      </c>
      <c r="F213" s="186">
        <v>4.4433719999999539</v>
      </c>
      <c r="G213" s="187">
        <v>1.4289170715834354E-2</v>
      </c>
      <c r="H213" s="188" t="s">
        <v>86</v>
      </c>
      <c r="I213" s="189" t="s">
        <v>308</v>
      </c>
      <c r="J213" s="65"/>
      <c r="K213" s="28"/>
      <c r="L213" s="86"/>
    </row>
    <row r="214" spans="1:48" ht="18" customHeight="1">
      <c r="B214" s="190" t="s">
        <v>304</v>
      </c>
      <c r="C214" s="191" t="s">
        <v>155</v>
      </c>
      <c r="D214" s="192">
        <v>5.59117</v>
      </c>
      <c r="E214" s="192">
        <v>5.3953609999999994</v>
      </c>
      <c r="F214" s="192">
        <v>0.19580900000000057</v>
      </c>
      <c r="G214" s="193">
        <v>3.6292103531163189E-2</v>
      </c>
      <c r="H214" s="194" t="s">
        <v>226</v>
      </c>
      <c r="I214" s="195" t="s">
        <v>310</v>
      </c>
      <c r="J214" s="65"/>
      <c r="K214" s="28"/>
      <c r="L214" s="20"/>
    </row>
    <row r="215" spans="1:48" ht="18" customHeight="1">
      <c r="B215" s="196" t="s">
        <v>306</v>
      </c>
      <c r="C215" s="197" t="s">
        <v>155</v>
      </c>
      <c r="D215" s="198" t="s">
        <v>330</v>
      </c>
      <c r="E215" s="198" t="s">
        <v>330</v>
      </c>
      <c r="F215" s="198" t="s">
        <v>36</v>
      </c>
      <c r="G215" s="405" t="s">
        <v>36</v>
      </c>
      <c r="H215" s="199" t="s">
        <v>242</v>
      </c>
      <c r="I215" s="200" t="s">
        <v>310</v>
      </c>
      <c r="J215" s="65"/>
      <c r="K215" s="28"/>
      <c r="L215" s="20"/>
    </row>
    <row r="216" spans="1:48" ht="18" customHeight="1">
      <c r="B216" s="201" t="s">
        <v>307</v>
      </c>
      <c r="C216" s="202" t="s">
        <v>155</v>
      </c>
      <c r="D216" s="203" t="s">
        <v>330</v>
      </c>
      <c r="E216" s="203" t="s">
        <v>330</v>
      </c>
      <c r="F216" s="203" t="s">
        <v>36</v>
      </c>
      <c r="G216" s="406" t="s">
        <v>36</v>
      </c>
      <c r="H216" s="204" t="s">
        <v>241</v>
      </c>
      <c r="I216" s="205" t="s">
        <v>310</v>
      </c>
      <c r="J216" s="65"/>
      <c r="K216" s="28"/>
      <c r="L216" s="20"/>
    </row>
    <row r="217" spans="1:48" ht="18" customHeight="1">
      <c r="B217" s="206" t="s">
        <v>309</v>
      </c>
      <c r="C217" s="207" t="s">
        <v>155</v>
      </c>
      <c r="D217" s="208" t="s">
        <v>330</v>
      </c>
      <c r="E217" s="208" t="s">
        <v>330</v>
      </c>
      <c r="F217" s="209" t="s">
        <v>36</v>
      </c>
      <c r="G217" s="210" t="s">
        <v>36</v>
      </c>
      <c r="H217" s="211" t="s">
        <v>39</v>
      </c>
      <c r="I217" s="269" t="s">
        <v>310</v>
      </c>
      <c r="J217" s="65"/>
      <c r="K217" s="28"/>
      <c r="L217" s="20"/>
    </row>
    <row r="218" spans="1:48" ht="18" customHeight="1">
      <c r="B218" s="383" t="s">
        <v>364</v>
      </c>
      <c r="C218" s="213" t="s">
        <v>155</v>
      </c>
      <c r="D218" s="214">
        <v>2.4613588173333336</v>
      </c>
      <c r="E218" s="214">
        <v>2.6474751877</v>
      </c>
      <c r="F218" s="214">
        <v>-0.18611637036666639</v>
      </c>
      <c r="G218" s="216">
        <v>-7.0299571165520658E-2</v>
      </c>
      <c r="H218" s="217" t="s">
        <v>39</v>
      </c>
      <c r="I218" s="270" t="s">
        <v>310</v>
      </c>
      <c r="J218" s="65"/>
      <c r="K218" s="28"/>
      <c r="L218" s="20"/>
    </row>
    <row r="219" spans="1:48" ht="18" hidden="1" customHeight="1">
      <c r="B219" s="218" t="s">
        <v>244</v>
      </c>
      <c r="C219" s="207" t="s">
        <v>155</v>
      </c>
      <c r="D219" s="393"/>
      <c r="E219" s="208" t="s">
        <v>330</v>
      </c>
      <c r="F219" s="209" t="s">
        <v>330</v>
      </c>
      <c r="G219" s="210" t="s">
        <v>330</v>
      </c>
      <c r="H219" s="211" t="s">
        <v>39</v>
      </c>
      <c r="I219" s="269" t="s">
        <v>217</v>
      </c>
      <c r="J219" s="65"/>
      <c r="K219" s="28"/>
      <c r="L219" s="20"/>
    </row>
    <row r="220" spans="1:48" ht="18" customHeight="1">
      <c r="B220" s="219" t="s">
        <v>77</v>
      </c>
      <c r="C220" s="412" t="s">
        <v>155</v>
      </c>
      <c r="D220" s="220">
        <v>323.45670381733328</v>
      </c>
      <c r="E220" s="220">
        <v>319.0036391877</v>
      </c>
      <c r="F220" s="220">
        <v>4.4530646296332748</v>
      </c>
      <c r="G220" s="221">
        <v>1.3959291000480212E-2</v>
      </c>
      <c r="H220" s="221" t="s">
        <v>39</v>
      </c>
      <c r="I220" s="222"/>
      <c r="J220" s="65"/>
      <c r="K220" s="52"/>
      <c r="L220" s="17"/>
    </row>
    <row r="221" spans="1:48" s="7" customFormat="1" ht="15" customHeight="1">
      <c r="B221" s="22" t="s">
        <v>383</v>
      </c>
      <c r="C221" s="49"/>
      <c r="D221" s="50"/>
      <c r="E221" s="50"/>
      <c r="F221" s="51"/>
      <c r="G221" s="17"/>
      <c r="H221" s="17"/>
      <c r="I221" s="52"/>
      <c r="J221" s="65"/>
      <c r="K221" s="52"/>
      <c r="L221" s="17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424"/>
      <c r="AB221" s="424"/>
      <c r="AC221" s="424"/>
      <c r="AD221" s="424"/>
      <c r="AE221" s="424"/>
      <c r="AF221" s="424"/>
      <c r="AG221" s="424"/>
      <c r="AH221" s="424"/>
      <c r="AI221" s="424"/>
      <c r="AJ221" s="424"/>
      <c r="AK221" s="424"/>
      <c r="AL221" s="424"/>
      <c r="AM221" s="424"/>
      <c r="AN221" s="424"/>
      <c r="AO221" s="424"/>
      <c r="AP221" s="424"/>
      <c r="AQ221" s="424"/>
      <c r="AR221" s="424"/>
      <c r="AS221" s="424"/>
      <c r="AT221" s="424"/>
      <c r="AU221" s="424"/>
      <c r="AV221" s="424"/>
    </row>
    <row r="222" spans="1:48" s="7" customFormat="1" ht="15" customHeight="1">
      <c r="B222" s="8" t="s">
        <v>367</v>
      </c>
      <c r="C222" s="40"/>
      <c r="D222" s="8"/>
      <c r="E222" s="73"/>
      <c r="F222" s="9"/>
      <c r="G222" s="9"/>
      <c r="H222" s="9"/>
      <c r="I222" s="19"/>
      <c r="J222" s="65"/>
      <c r="K222" s="52"/>
      <c r="L222" s="17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424"/>
      <c r="AB222" s="424"/>
      <c r="AC222" s="424"/>
      <c r="AD222" s="424"/>
      <c r="AE222" s="424"/>
      <c r="AF222" s="424"/>
      <c r="AG222" s="424"/>
      <c r="AH222" s="424"/>
      <c r="AI222" s="424"/>
      <c r="AJ222" s="424"/>
      <c r="AK222" s="424"/>
      <c r="AL222" s="424"/>
      <c r="AM222" s="424"/>
      <c r="AN222" s="424"/>
      <c r="AO222" s="424"/>
      <c r="AP222" s="424"/>
      <c r="AQ222" s="424"/>
      <c r="AR222" s="424"/>
      <c r="AS222" s="424"/>
      <c r="AT222" s="424"/>
      <c r="AU222" s="424"/>
      <c r="AV222" s="424"/>
    </row>
    <row r="223" spans="1:48" s="7" customFormat="1" ht="15" customHeight="1">
      <c r="B223" s="490"/>
      <c r="C223" s="492" t="s">
        <v>68</v>
      </c>
      <c r="D223" s="493">
        <v>2016</v>
      </c>
      <c r="E223" s="493">
        <v>2015</v>
      </c>
      <c r="F223" s="490" t="s">
        <v>375</v>
      </c>
      <c r="G223" s="490"/>
      <c r="H223" s="490" t="s">
        <v>38</v>
      </c>
      <c r="I223" s="490" t="s">
        <v>46</v>
      </c>
      <c r="J223" s="65"/>
      <c r="K223" s="52"/>
      <c r="L223" s="17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424"/>
      <c r="AB223" s="424"/>
      <c r="AC223" s="424"/>
      <c r="AD223" s="424"/>
      <c r="AE223" s="424"/>
      <c r="AF223" s="424"/>
      <c r="AG223" s="424"/>
      <c r="AH223" s="424"/>
      <c r="AI223" s="424"/>
      <c r="AJ223" s="424"/>
      <c r="AK223" s="424"/>
      <c r="AL223" s="424"/>
      <c r="AM223" s="424"/>
      <c r="AN223" s="424"/>
      <c r="AO223" s="424"/>
      <c r="AP223" s="424"/>
      <c r="AQ223" s="424"/>
      <c r="AR223" s="424"/>
      <c r="AS223" s="424"/>
      <c r="AT223" s="424"/>
      <c r="AU223" s="424"/>
      <c r="AV223" s="424"/>
    </row>
    <row r="224" spans="1:48" s="7" customFormat="1" ht="25.5">
      <c r="B224" s="491"/>
      <c r="C224" s="492"/>
      <c r="D224" s="493"/>
      <c r="E224" s="493"/>
      <c r="F224" s="413" t="s">
        <v>34</v>
      </c>
      <c r="G224" s="413" t="s">
        <v>35</v>
      </c>
      <c r="H224" s="490"/>
      <c r="I224" s="490"/>
      <c r="J224" s="65"/>
      <c r="K224" s="52"/>
      <c r="L224" s="17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424"/>
      <c r="AB224" s="424"/>
      <c r="AC224" s="424"/>
      <c r="AD224" s="424"/>
      <c r="AE224" s="424"/>
      <c r="AF224" s="424"/>
      <c r="AG224" s="424"/>
      <c r="AH224" s="424"/>
      <c r="AI224" s="424"/>
      <c r="AJ224" s="424"/>
      <c r="AK224" s="424"/>
      <c r="AL224" s="424"/>
      <c r="AM224" s="424"/>
      <c r="AN224" s="424"/>
      <c r="AO224" s="424"/>
      <c r="AP224" s="424"/>
      <c r="AQ224" s="424"/>
      <c r="AR224" s="424"/>
      <c r="AS224" s="424"/>
      <c r="AT224" s="424"/>
      <c r="AU224" s="424"/>
      <c r="AV224" s="424"/>
    </row>
    <row r="225" spans="2:48" s="7" customFormat="1" ht="15" customHeight="1">
      <c r="B225" s="253" t="s">
        <v>365</v>
      </c>
      <c r="C225" s="207" t="s">
        <v>155</v>
      </c>
      <c r="D225" s="209">
        <v>242988</v>
      </c>
      <c r="E225" s="209">
        <v>227847</v>
      </c>
      <c r="F225" s="209">
        <v>15141</v>
      </c>
      <c r="G225" s="210">
        <v>6.64524878536914E-2</v>
      </c>
      <c r="H225" s="257" t="s">
        <v>86</v>
      </c>
      <c r="I225" s="269" t="s">
        <v>217</v>
      </c>
      <c r="J225" s="65"/>
      <c r="K225" s="52"/>
      <c r="L225" s="17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424"/>
      <c r="AB225" s="424"/>
      <c r="AC225" s="424"/>
      <c r="AD225" s="424"/>
      <c r="AE225" s="424"/>
      <c r="AF225" s="424"/>
      <c r="AG225" s="424"/>
      <c r="AH225" s="424"/>
      <c r="AI225" s="424"/>
      <c r="AJ225" s="424"/>
      <c r="AK225" s="424"/>
      <c r="AL225" s="424"/>
      <c r="AM225" s="424"/>
      <c r="AN225" s="424"/>
      <c r="AO225" s="424"/>
      <c r="AP225" s="424"/>
      <c r="AQ225" s="424"/>
      <c r="AR225" s="424"/>
      <c r="AS225" s="424"/>
      <c r="AT225" s="424"/>
      <c r="AU225" s="424"/>
      <c r="AV225" s="424"/>
    </row>
    <row r="226" spans="2:48" s="7" customFormat="1" ht="15" customHeight="1">
      <c r="B226" s="383" t="s">
        <v>385</v>
      </c>
      <c r="C226" s="213" t="s">
        <v>155</v>
      </c>
      <c r="D226" s="215">
        <v>22867</v>
      </c>
      <c r="E226" s="215">
        <v>23569</v>
      </c>
      <c r="F226" s="215">
        <v>-702</v>
      </c>
      <c r="G226" s="216">
        <v>-2.9784886927744059E-2</v>
      </c>
      <c r="H226" s="261" t="s">
        <v>226</v>
      </c>
      <c r="I226" s="270" t="s">
        <v>217</v>
      </c>
      <c r="J226" s="65"/>
      <c r="K226" s="52"/>
      <c r="L226" s="17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424"/>
      <c r="AB226" s="424"/>
      <c r="AC226" s="424"/>
      <c r="AD226" s="424"/>
      <c r="AE226" s="424"/>
      <c r="AF226" s="424"/>
      <c r="AG226" s="424"/>
      <c r="AH226" s="424"/>
      <c r="AI226" s="424"/>
      <c r="AJ226" s="424"/>
      <c r="AK226" s="424"/>
      <c r="AL226" s="424"/>
      <c r="AM226" s="424"/>
      <c r="AN226" s="424"/>
      <c r="AO226" s="424"/>
      <c r="AP226" s="424"/>
      <c r="AQ226" s="424"/>
      <c r="AR226" s="424"/>
      <c r="AS226" s="424"/>
      <c r="AT226" s="424"/>
      <c r="AU226" s="424"/>
      <c r="AV226" s="424"/>
    </row>
    <row r="227" spans="2:48" s="7" customFormat="1" ht="15" customHeight="1">
      <c r="B227" s="253" t="s">
        <v>386</v>
      </c>
      <c r="C227" s="207" t="s">
        <v>155</v>
      </c>
      <c r="D227" s="209">
        <v>48487</v>
      </c>
      <c r="E227" s="209">
        <v>49974</v>
      </c>
      <c r="F227" s="209">
        <v>-1487</v>
      </c>
      <c r="G227" s="210">
        <v>-2.9755472845879871E-2</v>
      </c>
      <c r="H227" s="257" t="s">
        <v>242</v>
      </c>
      <c r="I227" s="269" t="s">
        <v>217</v>
      </c>
      <c r="J227" s="65"/>
      <c r="K227" s="52"/>
      <c r="L227" s="17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424"/>
      <c r="AB227" s="424"/>
      <c r="AC227" s="424"/>
      <c r="AD227" s="424"/>
      <c r="AE227" s="424"/>
      <c r="AF227" s="424"/>
      <c r="AG227" s="424"/>
      <c r="AH227" s="424"/>
      <c r="AI227" s="424"/>
      <c r="AJ227" s="424"/>
      <c r="AK227" s="424"/>
      <c r="AL227" s="424"/>
      <c r="AM227" s="424"/>
      <c r="AN227" s="424"/>
      <c r="AO227" s="424"/>
      <c r="AP227" s="424"/>
      <c r="AQ227" s="424"/>
      <c r="AR227" s="424"/>
      <c r="AS227" s="424"/>
      <c r="AT227" s="424"/>
      <c r="AU227" s="424"/>
      <c r="AV227" s="424"/>
    </row>
    <row r="228" spans="2:48" s="7" customFormat="1" ht="15" customHeight="1">
      <c r="B228" s="383" t="s">
        <v>366</v>
      </c>
      <c r="C228" s="213" t="s">
        <v>155</v>
      </c>
      <c r="D228" s="215">
        <v>191211</v>
      </c>
      <c r="E228" s="215">
        <v>181405</v>
      </c>
      <c r="F228" s="215">
        <v>9806</v>
      </c>
      <c r="G228" s="216">
        <v>5.4055841900719326E-2</v>
      </c>
      <c r="H228" s="261" t="s">
        <v>241</v>
      </c>
      <c r="I228" s="270" t="s">
        <v>217</v>
      </c>
      <c r="J228" s="65"/>
      <c r="K228" s="52"/>
      <c r="L228" s="17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424"/>
      <c r="AB228" s="424"/>
      <c r="AC228" s="424"/>
      <c r="AD228" s="424"/>
      <c r="AE228" s="424"/>
      <c r="AF228" s="424"/>
      <c r="AG228" s="424"/>
      <c r="AH228" s="424"/>
      <c r="AI228" s="424"/>
      <c r="AJ228" s="424"/>
      <c r="AK228" s="424"/>
      <c r="AL228" s="424"/>
      <c r="AM228" s="424"/>
      <c r="AN228" s="424"/>
      <c r="AO228" s="424"/>
      <c r="AP228" s="424"/>
      <c r="AQ228" s="424"/>
      <c r="AR228" s="424"/>
      <c r="AS228" s="424"/>
      <c r="AT228" s="424"/>
      <c r="AU228" s="424"/>
      <c r="AV228" s="424"/>
    </row>
    <row r="229" spans="2:48" s="7" customFormat="1" ht="15" customHeight="1">
      <c r="B229" s="219" t="s">
        <v>77</v>
      </c>
      <c r="C229" s="229" t="s">
        <v>155</v>
      </c>
      <c r="D229" s="254">
        <v>505553</v>
      </c>
      <c r="E229" s="254">
        <v>482795</v>
      </c>
      <c r="F229" s="254">
        <v>22758</v>
      </c>
      <c r="G229" s="221">
        <v>4.7138019242121354E-2</v>
      </c>
      <c r="H229" s="221" t="s">
        <v>39</v>
      </c>
      <c r="I229" s="222" t="s">
        <v>217</v>
      </c>
      <c r="J229" s="65"/>
      <c r="K229" s="52"/>
      <c r="L229" s="17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424"/>
      <c r="AB229" s="424"/>
      <c r="AC229" s="424"/>
      <c r="AD229" s="424"/>
      <c r="AE229" s="424"/>
      <c r="AF229" s="424"/>
      <c r="AG229" s="424"/>
      <c r="AH229" s="424"/>
      <c r="AI229" s="424"/>
      <c r="AJ229" s="424"/>
      <c r="AK229" s="424"/>
      <c r="AL229" s="424"/>
      <c r="AM229" s="424"/>
      <c r="AN229" s="424"/>
      <c r="AO229" s="424"/>
      <c r="AP229" s="424"/>
      <c r="AQ229" s="424"/>
      <c r="AR229" s="424"/>
      <c r="AS229" s="424"/>
      <c r="AT229" s="424"/>
      <c r="AU229" s="424"/>
      <c r="AV229" s="424"/>
    </row>
    <row r="230" spans="2:48" s="7" customFormat="1" ht="15" customHeight="1">
      <c r="B230" s="81" t="s">
        <v>384</v>
      </c>
      <c r="C230" s="49"/>
      <c r="D230" s="50"/>
      <c r="E230" s="50"/>
      <c r="F230" s="51"/>
      <c r="G230" s="17"/>
      <c r="H230" s="17"/>
      <c r="I230" s="52"/>
      <c r="J230" s="65"/>
      <c r="K230" s="52"/>
      <c r="L230" s="17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424"/>
      <c r="AB230" s="424"/>
      <c r="AC230" s="424"/>
      <c r="AD230" s="424"/>
      <c r="AE230" s="424"/>
      <c r="AF230" s="424"/>
      <c r="AG230" s="424"/>
      <c r="AH230" s="424"/>
      <c r="AI230" s="424"/>
      <c r="AJ230" s="424"/>
      <c r="AK230" s="424"/>
      <c r="AL230" s="424"/>
      <c r="AM230" s="424"/>
      <c r="AN230" s="424"/>
      <c r="AO230" s="424"/>
      <c r="AP230" s="424"/>
      <c r="AQ230" s="424"/>
      <c r="AR230" s="424"/>
      <c r="AS230" s="424"/>
      <c r="AT230" s="424"/>
      <c r="AU230" s="424"/>
      <c r="AV230" s="424"/>
    </row>
    <row r="231" spans="2:48" s="7" customFormat="1" ht="15" customHeight="1">
      <c r="B231" s="81"/>
      <c r="C231" s="49"/>
      <c r="D231" s="50"/>
      <c r="E231" s="50"/>
      <c r="F231" s="51"/>
      <c r="G231" s="17"/>
      <c r="H231" s="17"/>
      <c r="I231" s="52"/>
      <c r="J231" s="65"/>
      <c r="K231" s="52"/>
      <c r="L231" s="17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424"/>
      <c r="AB231" s="424"/>
      <c r="AC231" s="424"/>
      <c r="AD231" s="424"/>
      <c r="AE231" s="424"/>
      <c r="AF231" s="424"/>
      <c r="AG231" s="424"/>
      <c r="AH231" s="424"/>
      <c r="AI231" s="424"/>
      <c r="AJ231" s="424"/>
      <c r="AK231" s="424"/>
      <c r="AL231" s="424"/>
      <c r="AM231" s="424"/>
      <c r="AN231" s="424"/>
      <c r="AO231" s="424"/>
      <c r="AP231" s="424"/>
      <c r="AQ231" s="424"/>
      <c r="AR231" s="424"/>
      <c r="AS231" s="424"/>
      <c r="AT231" s="424"/>
      <c r="AU231" s="424"/>
      <c r="AV231" s="424"/>
    </row>
    <row r="232" spans="2:48" s="7" customFormat="1" ht="21" customHeight="1">
      <c r="B232" s="8" t="s">
        <v>311</v>
      </c>
      <c r="C232" s="49"/>
      <c r="D232" s="50"/>
      <c r="E232" s="360"/>
      <c r="F232" s="51"/>
      <c r="G232" s="17"/>
      <c r="H232" s="17"/>
      <c r="I232" s="52"/>
      <c r="J232" s="65"/>
      <c r="K232" s="52"/>
      <c r="L232" s="17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424"/>
      <c r="AB232" s="424"/>
      <c r="AC232" s="424"/>
      <c r="AD232" s="424"/>
      <c r="AE232" s="424"/>
      <c r="AF232" s="424"/>
      <c r="AG232" s="424"/>
      <c r="AH232" s="424"/>
      <c r="AI232" s="424"/>
      <c r="AJ232" s="424"/>
      <c r="AK232" s="424"/>
      <c r="AL232" s="424"/>
      <c r="AM232" s="424"/>
      <c r="AN232" s="424"/>
      <c r="AO232" s="424"/>
      <c r="AP232" s="424"/>
      <c r="AQ232" s="424"/>
      <c r="AR232" s="424"/>
      <c r="AS232" s="424"/>
      <c r="AT232" s="424"/>
      <c r="AU232" s="424"/>
      <c r="AV232" s="424"/>
    </row>
    <row r="233" spans="2:48" s="7" customFormat="1" ht="22.5" customHeight="1">
      <c r="B233" s="485" t="s">
        <v>370</v>
      </c>
      <c r="C233" s="487" t="s">
        <v>68</v>
      </c>
      <c r="D233" s="479">
        <v>2016</v>
      </c>
      <c r="E233" s="479">
        <v>2015</v>
      </c>
      <c r="F233" s="488" t="s">
        <v>375</v>
      </c>
      <c r="G233" s="488"/>
      <c r="H233" s="488" t="s">
        <v>38</v>
      </c>
      <c r="I233" s="479" t="s">
        <v>46</v>
      </c>
      <c r="J233" s="65"/>
      <c r="K233" s="52"/>
      <c r="L233" s="17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424"/>
      <c r="AB233" s="424"/>
      <c r="AC233" s="424"/>
      <c r="AD233" s="424"/>
      <c r="AE233" s="424"/>
      <c r="AF233" s="424"/>
      <c r="AG233" s="424"/>
      <c r="AH233" s="424"/>
      <c r="AI233" s="424"/>
      <c r="AJ233" s="424"/>
      <c r="AK233" s="424"/>
      <c r="AL233" s="424"/>
      <c r="AM233" s="424"/>
      <c r="AN233" s="424"/>
      <c r="AO233" s="424"/>
      <c r="AP233" s="424"/>
      <c r="AQ233" s="424"/>
      <c r="AR233" s="424"/>
      <c r="AS233" s="424"/>
      <c r="AT233" s="424"/>
      <c r="AU233" s="424"/>
      <c r="AV233" s="424"/>
    </row>
    <row r="234" spans="2:48" s="7" customFormat="1" ht="25.5" customHeight="1">
      <c r="B234" s="486"/>
      <c r="C234" s="487"/>
      <c r="D234" s="479"/>
      <c r="E234" s="479"/>
      <c r="F234" s="409" t="s">
        <v>34</v>
      </c>
      <c r="G234" s="409" t="s">
        <v>35</v>
      </c>
      <c r="H234" s="488"/>
      <c r="I234" s="479"/>
      <c r="J234" s="65"/>
      <c r="K234" s="52"/>
      <c r="L234" s="17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424"/>
      <c r="AB234" s="424"/>
      <c r="AC234" s="424"/>
      <c r="AD234" s="424"/>
      <c r="AE234" s="424"/>
      <c r="AF234" s="424"/>
      <c r="AG234" s="424"/>
      <c r="AH234" s="424"/>
      <c r="AI234" s="424"/>
      <c r="AJ234" s="424"/>
      <c r="AK234" s="424"/>
      <c r="AL234" s="424"/>
      <c r="AM234" s="424"/>
      <c r="AN234" s="424"/>
      <c r="AO234" s="424"/>
      <c r="AP234" s="424"/>
      <c r="AQ234" s="424"/>
      <c r="AR234" s="424"/>
      <c r="AS234" s="424"/>
      <c r="AT234" s="424"/>
      <c r="AU234" s="424"/>
      <c r="AV234" s="424"/>
    </row>
    <row r="235" spans="2:48" s="7" customFormat="1" ht="16.5" customHeight="1">
      <c r="B235" s="235" t="s">
        <v>29</v>
      </c>
      <c r="C235" s="271" t="s">
        <v>155</v>
      </c>
      <c r="D235" s="272">
        <v>127.24284399999999</v>
      </c>
      <c r="E235" s="272">
        <v>128.140287</v>
      </c>
      <c r="F235" s="272">
        <v>-0.89744300000000976</v>
      </c>
      <c r="G235" s="238">
        <v>-7.0035975493016878E-3</v>
      </c>
      <c r="H235" s="239" t="s">
        <v>370</v>
      </c>
      <c r="I235" s="410" t="s">
        <v>20</v>
      </c>
      <c r="J235" s="65"/>
      <c r="K235" s="52"/>
      <c r="L235" s="17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424"/>
      <c r="AB235" s="424"/>
      <c r="AC235" s="424"/>
      <c r="AD235" s="424"/>
      <c r="AE235" s="424"/>
      <c r="AF235" s="424"/>
      <c r="AG235" s="424"/>
      <c r="AH235" s="424"/>
      <c r="AI235" s="424"/>
      <c r="AJ235" s="424"/>
      <c r="AK235" s="424"/>
      <c r="AL235" s="424"/>
      <c r="AM235" s="424"/>
      <c r="AN235" s="424"/>
      <c r="AO235" s="424"/>
      <c r="AP235" s="424"/>
      <c r="AQ235" s="424"/>
      <c r="AR235" s="424"/>
      <c r="AS235" s="424"/>
      <c r="AT235" s="424"/>
      <c r="AU235" s="424"/>
      <c r="AV235" s="424"/>
    </row>
    <row r="236" spans="2:48" s="7" customFormat="1" ht="16.5" customHeight="1">
      <c r="B236" s="273" t="s">
        <v>30</v>
      </c>
      <c r="C236" s="274" t="s">
        <v>155</v>
      </c>
      <c r="D236" s="275">
        <v>64.443637999999993</v>
      </c>
      <c r="E236" s="275">
        <v>61.604790999999992</v>
      </c>
      <c r="F236" s="275">
        <v>2.8388470000000012</v>
      </c>
      <c r="G236" s="276">
        <v>4.6081594530529291E-2</v>
      </c>
      <c r="H236" s="277" t="s">
        <v>370</v>
      </c>
      <c r="I236" s="411" t="s">
        <v>20</v>
      </c>
      <c r="J236" s="65"/>
      <c r="K236" s="52"/>
      <c r="L236" s="17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424"/>
      <c r="AB236" s="424"/>
      <c r="AC236" s="424"/>
      <c r="AD236" s="424"/>
      <c r="AE236" s="424"/>
      <c r="AF236" s="424"/>
      <c r="AG236" s="424"/>
      <c r="AH236" s="424"/>
      <c r="AI236" s="424"/>
      <c r="AJ236" s="424"/>
      <c r="AK236" s="424"/>
      <c r="AL236" s="424"/>
      <c r="AM236" s="424"/>
      <c r="AN236" s="424"/>
      <c r="AO236" s="424"/>
      <c r="AP236" s="424"/>
      <c r="AQ236" s="424"/>
      <c r="AR236" s="424"/>
      <c r="AS236" s="424"/>
      <c r="AT236" s="424"/>
      <c r="AU236" s="424"/>
      <c r="AV236" s="424"/>
    </row>
    <row r="237" spans="2:48" s="7" customFormat="1" ht="16.5" customHeight="1">
      <c r="B237" s="278" t="s">
        <v>31</v>
      </c>
      <c r="C237" s="271" t="s">
        <v>155</v>
      </c>
      <c r="D237" s="279">
        <v>191.68648199999998</v>
      </c>
      <c r="E237" s="279">
        <v>189.74507800000001</v>
      </c>
      <c r="F237" s="279">
        <v>1.9414039999999773</v>
      </c>
      <c r="G237" s="280">
        <v>1.0231643531749324E-2</v>
      </c>
      <c r="H237" s="239" t="s">
        <v>370</v>
      </c>
      <c r="I237" s="410" t="s">
        <v>20</v>
      </c>
      <c r="J237" s="65"/>
      <c r="K237" s="52"/>
      <c r="L237" s="17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424"/>
      <c r="AB237" s="424"/>
      <c r="AC237" s="424"/>
      <c r="AD237" s="424"/>
      <c r="AE237" s="424"/>
      <c r="AF237" s="424"/>
      <c r="AG237" s="424"/>
      <c r="AH237" s="424"/>
      <c r="AI237" s="424"/>
      <c r="AJ237" s="424"/>
      <c r="AK237" s="424"/>
      <c r="AL237" s="424"/>
      <c r="AM237" s="424"/>
      <c r="AN237" s="424"/>
      <c r="AO237" s="424"/>
      <c r="AP237" s="424"/>
      <c r="AQ237" s="424"/>
      <c r="AR237" s="424"/>
      <c r="AS237" s="424"/>
      <c r="AT237" s="424"/>
      <c r="AU237" s="424"/>
      <c r="AV237" s="424"/>
    </row>
    <row r="238" spans="2:48" s="7" customFormat="1" ht="16.5" customHeight="1">
      <c r="B238" s="273" t="s">
        <v>213</v>
      </c>
      <c r="C238" s="274" t="s">
        <v>155</v>
      </c>
      <c r="D238" s="275">
        <v>28.319265000000001</v>
      </c>
      <c r="E238" s="275">
        <v>27.462799</v>
      </c>
      <c r="F238" s="275">
        <v>0.85646600000000106</v>
      </c>
      <c r="G238" s="276">
        <v>3.1186406017827961E-2</v>
      </c>
      <c r="H238" s="277" t="s">
        <v>370</v>
      </c>
      <c r="I238" s="411" t="s">
        <v>20</v>
      </c>
      <c r="J238" s="65"/>
      <c r="K238" s="52"/>
      <c r="L238" s="17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424"/>
      <c r="AB238" s="424"/>
      <c r="AC238" s="424"/>
      <c r="AD238" s="424"/>
      <c r="AE238" s="424"/>
      <c r="AF238" s="424"/>
      <c r="AG238" s="424"/>
      <c r="AH238" s="424"/>
      <c r="AI238" s="424"/>
      <c r="AJ238" s="424"/>
      <c r="AK238" s="424"/>
      <c r="AL238" s="424"/>
      <c r="AM238" s="424"/>
      <c r="AN238" s="424"/>
      <c r="AO238" s="424"/>
      <c r="AP238" s="424"/>
      <c r="AQ238" s="424"/>
      <c r="AR238" s="424"/>
      <c r="AS238" s="424"/>
      <c r="AT238" s="424"/>
      <c r="AU238" s="424"/>
      <c r="AV238" s="424"/>
    </row>
    <row r="239" spans="2:48" s="7" customFormat="1" ht="16.5" customHeight="1">
      <c r="B239" s="235" t="s">
        <v>214</v>
      </c>
      <c r="C239" s="271" t="s">
        <v>155</v>
      </c>
      <c r="D239" s="272">
        <v>34.827662000000004</v>
      </c>
      <c r="E239" s="272">
        <v>34.814460999999994</v>
      </c>
      <c r="F239" s="272">
        <v>1.3201000000009344E-2</v>
      </c>
      <c r="G239" s="238">
        <v>3.791815131077847E-4</v>
      </c>
      <c r="H239" s="239" t="s">
        <v>370</v>
      </c>
      <c r="I239" s="410" t="s">
        <v>20</v>
      </c>
      <c r="J239" s="65"/>
      <c r="K239" s="52"/>
      <c r="L239" s="40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424"/>
      <c r="AB239" s="424"/>
      <c r="AC239" s="424"/>
      <c r="AD239" s="424"/>
      <c r="AE239" s="424"/>
      <c r="AF239" s="424"/>
      <c r="AG239" s="424"/>
      <c r="AH239" s="424"/>
      <c r="AI239" s="424"/>
      <c r="AJ239" s="424"/>
      <c r="AK239" s="424"/>
      <c r="AL239" s="424"/>
      <c r="AM239" s="424"/>
      <c r="AN239" s="424"/>
      <c r="AO239" s="424"/>
      <c r="AP239" s="424"/>
      <c r="AQ239" s="424"/>
      <c r="AR239" s="424"/>
      <c r="AS239" s="424"/>
      <c r="AT239" s="424"/>
      <c r="AU239" s="424"/>
      <c r="AV239" s="424"/>
    </row>
    <row r="240" spans="2:48" s="7" customFormat="1" ht="16.5" customHeight="1">
      <c r="B240" s="273" t="s">
        <v>33</v>
      </c>
      <c r="C240" s="274" t="s">
        <v>155</v>
      </c>
      <c r="D240" s="275">
        <v>8.7788599999999999</v>
      </c>
      <c r="E240" s="275">
        <v>8.3718939999999993</v>
      </c>
      <c r="F240" s="275">
        <v>0.40696600000000061</v>
      </c>
      <c r="G240" s="276">
        <v>4.8610983368877037E-2</v>
      </c>
      <c r="H240" s="277" t="s">
        <v>370</v>
      </c>
      <c r="I240" s="411" t="s">
        <v>20</v>
      </c>
      <c r="J240" s="65"/>
      <c r="K240" s="52"/>
      <c r="L240" s="17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424"/>
      <c r="AB240" s="424"/>
      <c r="AC240" s="424"/>
      <c r="AD240" s="424"/>
      <c r="AE240" s="424"/>
      <c r="AF240" s="424"/>
      <c r="AG240" s="424"/>
      <c r="AH240" s="424"/>
      <c r="AI240" s="424"/>
      <c r="AJ240" s="424"/>
      <c r="AK240" s="424"/>
      <c r="AL240" s="424"/>
      <c r="AM240" s="424"/>
      <c r="AN240" s="424"/>
      <c r="AO240" s="424"/>
      <c r="AP240" s="424"/>
      <c r="AQ240" s="424"/>
      <c r="AR240" s="424"/>
      <c r="AS240" s="424"/>
      <c r="AT240" s="424"/>
      <c r="AU240" s="424"/>
      <c r="AV240" s="424"/>
    </row>
    <row r="241" spans="2:48" s="7" customFormat="1" ht="16.5" customHeight="1">
      <c r="B241" s="281" t="s">
        <v>212</v>
      </c>
      <c r="C241" s="271" t="s">
        <v>155</v>
      </c>
      <c r="D241" s="272">
        <v>26.72448</v>
      </c>
      <c r="E241" s="272">
        <v>26.246078000000001</v>
      </c>
      <c r="F241" s="272">
        <v>0.47840199999999911</v>
      </c>
      <c r="G241" s="238">
        <v>1.822756146651705E-2</v>
      </c>
      <c r="H241" s="239" t="s">
        <v>370</v>
      </c>
      <c r="I241" s="410" t="s">
        <v>20</v>
      </c>
      <c r="J241" s="65"/>
      <c r="K241" s="52"/>
      <c r="L241" s="17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424"/>
      <c r="AB241" s="424"/>
      <c r="AC241" s="424"/>
      <c r="AD241" s="424"/>
      <c r="AE241" s="424"/>
      <c r="AF241" s="424"/>
      <c r="AG241" s="424"/>
      <c r="AH241" s="424"/>
      <c r="AI241" s="424"/>
      <c r="AJ241" s="424"/>
      <c r="AK241" s="424"/>
      <c r="AL241" s="424"/>
      <c r="AM241" s="424"/>
      <c r="AN241" s="424"/>
      <c r="AO241" s="424"/>
      <c r="AP241" s="424"/>
      <c r="AQ241" s="424"/>
      <c r="AR241" s="424"/>
      <c r="AS241" s="424"/>
      <c r="AT241" s="424"/>
      <c r="AU241" s="424"/>
      <c r="AV241" s="424"/>
    </row>
    <row r="242" spans="2:48" s="7" customFormat="1" ht="16.5" customHeight="1">
      <c r="B242" s="273" t="s">
        <v>215</v>
      </c>
      <c r="C242" s="274" t="s">
        <v>155</v>
      </c>
      <c r="D242" s="275">
        <v>11.380926000000001</v>
      </c>
      <c r="E242" s="275">
        <v>10.868516000000001</v>
      </c>
      <c r="F242" s="275">
        <v>0.51240999999999914</v>
      </c>
      <c r="G242" s="276">
        <v>4.7146270935240819E-2</v>
      </c>
      <c r="H242" s="277" t="s">
        <v>370</v>
      </c>
      <c r="I242" s="411" t="s">
        <v>20</v>
      </c>
      <c r="J242" s="65"/>
      <c r="K242" s="52"/>
      <c r="L242" s="17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424"/>
      <c r="AB242" s="424"/>
      <c r="AC242" s="424"/>
      <c r="AD242" s="424"/>
      <c r="AE242" s="424"/>
      <c r="AF242" s="424"/>
      <c r="AG242" s="424"/>
      <c r="AH242" s="424"/>
      <c r="AI242" s="424"/>
      <c r="AJ242" s="424"/>
      <c r="AK242" s="424"/>
      <c r="AL242" s="424"/>
      <c r="AM242" s="424"/>
      <c r="AN242" s="424"/>
      <c r="AO242" s="424"/>
      <c r="AP242" s="424"/>
      <c r="AQ242" s="424"/>
      <c r="AR242" s="424"/>
      <c r="AS242" s="424"/>
      <c r="AT242" s="424"/>
      <c r="AU242" s="424"/>
      <c r="AV242" s="424"/>
    </row>
    <row r="243" spans="2:48" s="7" customFormat="1" ht="16.5" customHeight="1">
      <c r="B243" s="235" t="s">
        <v>216</v>
      </c>
      <c r="C243" s="271" t="s">
        <v>155</v>
      </c>
      <c r="D243" s="272">
        <v>13.511547999999998</v>
      </c>
      <c r="E243" s="272">
        <v>13.287521999999999</v>
      </c>
      <c r="F243" s="272">
        <v>0.2240259999999985</v>
      </c>
      <c r="G243" s="238">
        <v>1.6859878011866947E-2</v>
      </c>
      <c r="H243" s="239" t="s">
        <v>370</v>
      </c>
      <c r="I243" s="410" t="s">
        <v>20</v>
      </c>
      <c r="J243" s="65"/>
      <c r="K243" s="52"/>
      <c r="L243" s="17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424"/>
      <c r="AB243" s="424"/>
      <c r="AC243" s="424"/>
      <c r="AD243" s="424"/>
      <c r="AE243" s="424"/>
      <c r="AF243" s="424"/>
      <c r="AG243" s="424"/>
      <c r="AH243" s="424"/>
      <c r="AI243" s="424"/>
      <c r="AJ243" s="424"/>
      <c r="AK243" s="424"/>
      <c r="AL243" s="424"/>
      <c r="AM243" s="424"/>
      <c r="AN243" s="424"/>
      <c r="AO243" s="424"/>
      <c r="AP243" s="424"/>
      <c r="AQ243" s="424"/>
      <c r="AR243" s="424"/>
      <c r="AS243" s="424"/>
      <c r="AT243" s="424"/>
      <c r="AU243" s="424"/>
      <c r="AV243" s="424"/>
    </row>
    <row r="244" spans="2:48" s="7" customFormat="1" ht="16.5" customHeight="1">
      <c r="B244" s="282" t="s">
        <v>77</v>
      </c>
      <c r="C244" s="408" t="s">
        <v>155</v>
      </c>
      <c r="D244" s="284">
        <v>315.22922299999993</v>
      </c>
      <c r="E244" s="284">
        <v>310.79634800000002</v>
      </c>
      <c r="F244" s="284">
        <v>4.4328749999999104</v>
      </c>
      <c r="G244" s="285">
        <v>1.4262957169625112E-2</v>
      </c>
      <c r="H244" s="285" t="s">
        <v>370</v>
      </c>
      <c r="I244" s="286" t="s">
        <v>20</v>
      </c>
      <c r="J244" s="65"/>
      <c r="K244" s="358"/>
      <c r="L244" s="17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424"/>
      <c r="AB244" s="424"/>
      <c r="AC244" s="424"/>
      <c r="AD244" s="424"/>
      <c r="AE244" s="424"/>
      <c r="AF244" s="424"/>
      <c r="AG244" s="424"/>
      <c r="AH244" s="424"/>
      <c r="AI244" s="424"/>
      <c r="AJ244" s="424"/>
      <c r="AK244" s="424"/>
      <c r="AL244" s="424"/>
      <c r="AM244" s="424"/>
      <c r="AN244" s="424"/>
      <c r="AO244" s="424"/>
      <c r="AP244" s="424"/>
      <c r="AQ244" s="424"/>
      <c r="AR244" s="424"/>
      <c r="AS244" s="424"/>
      <c r="AT244" s="424"/>
      <c r="AU244" s="424"/>
      <c r="AV244" s="424"/>
    </row>
    <row r="245" spans="2:48" s="7" customFormat="1" ht="7.5" customHeight="1">
      <c r="B245" s="81"/>
      <c r="C245" s="49"/>
      <c r="D245" s="50"/>
      <c r="E245" s="50"/>
      <c r="F245" s="51"/>
      <c r="G245" s="17"/>
      <c r="H245" s="17"/>
      <c r="I245" s="52"/>
      <c r="J245" s="65"/>
      <c r="K245" s="52"/>
      <c r="L245" s="17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429"/>
      <c r="AB245" s="429"/>
      <c r="AC245" s="429"/>
      <c r="AD245" s="429"/>
      <c r="AE245" s="429"/>
      <c r="AF245" s="429"/>
      <c r="AG245" s="429"/>
      <c r="AH245" s="429"/>
      <c r="AI245" s="429"/>
      <c r="AJ245" s="429"/>
      <c r="AK245" s="429"/>
      <c r="AL245" s="429"/>
      <c r="AM245" s="429"/>
      <c r="AN245" s="429"/>
      <c r="AO245" s="429"/>
      <c r="AP245" s="429"/>
      <c r="AQ245" s="429"/>
      <c r="AR245" s="429"/>
      <c r="AS245" s="429"/>
      <c r="AT245" s="429"/>
      <c r="AU245" s="429"/>
      <c r="AV245" s="429"/>
    </row>
    <row r="246" spans="2:48" s="7" customFormat="1" ht="22.5" customHeight="1">
      <c r="B246" s="485" t="s">
        <v>371</v>
      </c>
      <c r="C246" s="487" t="s">
        <v>68</v>
      </c>
      <c r="D246" s="489">
        <v>2016</v>
      </c>
      <c r="E246" s="489">
        <v>2015</v>
      </c>
      <c r="F246" s="488" t="s">
        <v>353</v>
      </c>
      <c r="G246" s="488"/>
      <c r="H246" s="488" t="s">
        <v>38</v>
      </c>
      <c r="I246" s="479" t="s">
        <v>46</v>
      </c>
      <c r="J246" s="65"/>
      <c r="K246" s="52"/>
      <c r="L246" s="17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429"/>
      <c r="AB246" s="429"/>
      <c r="AC246" s="429"/>
      <c r="AD246" s="429"/>
      <c r="AE246" s="429"/>
      <c r="AF246" s="429"/>
      <c r="AG246" s="429"/>
      <c r="AH246" s="429"/>
      <c r="AI246" s="429"/>
      <c r="AJ246" s="429"/>
      <c r="AK246" s="429"/>
      <c r="AL246" s="429"/>
      <c r="AM246" s="429"/>
      <c r="AN246" s="429"/>
      <c r="AO246" s="429"/>
      <c r="AP246" s="429"/>
      <c r="AQ246" s="429"/>
      <c r="AR246" s="429"/>
      <c r="AS246" s="429"/>
      <c r="AT246" s="429"/>
      <c r="AU246" s="429"/>
      <c r="AV246" s="429"/>
    </row>
    <row r="247" spans="2:48" s="7" customFormat="1" ht="24.75" customHeight="1">
      <c r="B247" s="486"/>
      <c r="C247" s="487"/>
      <c r="D247" s="489"/>
      <c r="E247" s="489"/>
      <c r="F247" s="426" t="s">
        <v>34</v>
      </c>
      <c r="G247" s="426" t="s">
        <v>35</v>
      </c>
      <c r="H247" s="488"/>
      <c r="I247" s="479"/>
      <c r="J247" s="65"/>
      <c r="K247" s="52"/>
      <c r="L247" s="17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429"/>
      <c r="AB247" s="429"/>
      <c r="AC247" s="429"/>
      <c r="AD247" s="429"/>
      <c r="AE247" s="429"/>
      <c r="AF247" s="429"/>
      <c r="AG247" s="429"/>
      <c r="AH247" s="429"/>
      <c r="AI247" s="429"/>
      <c r="AJ247" s="429"/>
      <c r="AK247" s="429"/>
      <c r="AL247" s="429"/>
      <c r="AM247" s="429"/>
      <c r="AN247" s="429"/>
      <c r="AO247" s="429"/>
      <c r="AP247" s="429"/>
      <c r="AQ247" s="429"/>
      <c r="AR247" s="429"/>
      <c r="AS247" s="429"/>
      <c r="AT247" s="429"/>
      <c r="AU247" s="429"/>
      <c r="AV247" s="429"/>
    </row>
    <row r="248" spans="2:48" s="7" customFormat="1" ht="16.5" customHeight="1">
      <c r="B248" s="356" t="s">
        <v>368</v>
      </c>
      <c r="C248" s="271" t="s">
        <v>155</v>
      </c>
      <c r="D248" s="272">
        <v>4.3577999999999999E-2</v>
      </c>
      <c r="E248" s="272">
        <v>4.1968999999999992E-2</v>
      </c>
      <c r="F248" s="272">
        <v>1.6090000000000063E-3</v>
      </c>
      <c r="G248" s="238">
        <v>3.8337820772475162E-2</v>
      </c>
      <c r="H248" s="239" t="s">
        <v>371</v>
      </c>
      <c r="I248" s="427" t="s">
        <v>20</v>
      </c>
      <c r="J248" s="65"/>
      <c r="K248" s="52"/>
      <c r="L248" s="17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429"/>
      <c r="AB248" s="429"/>
      <c r="AC248" s="429"/>
      <c r="AD248" s="429"/>
      <c r="AE248" s="429"/>
      <c r="AF248" s="429"/>
      <c r="AG248" s="429"/>
      <c r="AH248" s="429"/>
      <c r="AI248" s="429"/>
      <c r="AJ248" s="429"/>
      <c r="AK248" s="429"/>
      <c r="AL248" s="429"/>
      <c r="AM248" s="429"/>
      <c r="AN248" s="429"/>
      <c r="AO248" s="429"/>
      <c r="AP248" s="429"/>
      <c r="AQ248" s="429"/>
      <c r="AR248" s="429"/>
      <c r="AS248" s="429"/>
      <c r="AT248" s="429"/>
      <c r="AU248" s="429"/>
      <c r="AV248" s="429"/>
    </row>
    <row r="249" spans="2:48" s="7" customFormat="1" ht="16.5" customHeight="1">
      <c r="B249" s="273" t="s">
        <v>369</v>
      </c>
      <c r="C249" s="274" t="s">
        <v>155</v>
      </c>
      <c r="D249" s="275">
        <v>0.13137399999999999</v>
      </c>
      <c r="E249" s="275">
        <v>0.12248599999999998</v>
      </c>
      <c r="F249" s="275">
        <v>8.888000000000007E-3</v>
      </c>
      <c r="G249" s="276">
        <v>7.256339500024489E-2</v>
      </c>
      <c r="H249" s="277" t="s">
        <v>371</v>
      </c>
      <c r="I249" s="428" t="s">
        <v>20</v>
      </c>
      <c r="J249" s="65"/>
      <c r="K249" s="52"/>
      <c r="L249" s="17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429"/>
      <c r="AB249" s="429"/>
      <c r="AC249" s="429"/>
      <c r="AD249" s="429"/>
      <c r="AE249" s="429"/>
      <c r="AF249" s="429"/>
      <c r="AG249" s="429"/>
      <c r="AH249" s="429"/>
      <c r="AI249" s="429"/>
      <c r="AJ249" s="429"/>
      <c r="AK249" s="429"/>
      <c r="AL249" s="429"/>
      <c r="AM249" s="429"/>
      <c r="AN249" s="429"/>
      <c r="AO249" s="429"/>
      <c r="AP249" s="429"/>
      <c r="AQ249" s="429"/>
      <c r="AR249" s="429"/>
      <c r="AS249" s="429"/>
      <c r="AT249" s="429"/>
      <c r="AU249" s="429"/>
      <c r="AV249" s="429"/>
    </row>
    <row r="250" spans="2:48" s="7" customFormat="1" ht="16.5" customHeight="1">
      <c r="B250" s="282" t="s">
        <v>373</v>
      </c>
      <c r="C250" s="283" t="s">
        <v>155</v>
      </c>
      <c r="D250" s="284">
        <v>0.174952</v>
      </c>
      <c r="E250" s="284">
        <v>0.16445499999999996</v>
      </c>
      <c r="F250" s="284">
        <v>1.0497000000000034E-2</v>
      </c>
      <c r="G250" s="285">
        <v>6.3829010975646971E-2</v>
      </c>
      <c r="H250" s="285" t="s">
        <v>371</v>
      </c>
      <c r="I250" s="286" t="s">
        <v>20</v>
      </c>
      <c r="J250" s="65"/>
      <c r="K250" s="52"/>
      <c r="L250" s="17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429"/>
      <c r="AB250" s="429"/>
      <c r="AC250" s="429"/>
      <c r="AD250" s="429"/>
      <c r="AE250" s="429"/>
      <c r="AF250" s="429"/>
      <c r="AG250" s="429"/>
      <c r="AH250" s="429"/>
      <c r="AI250" s="429"/>
      <c r="AJ250" s="429"/>
      <c r="AK250" s="429"/>
      <c r="AL250" s="429"/>
      <c r="AM250" s="429"/>
      <c r="AN250" s="429"/>
      <c r="AO250" s="429"/>
      <c r="AP250" s="429"/>
      <c r="AQ250" s="429"/>
      <c r="AR250" s="429"/>
      <c r="AS250" s="429"/>
      <c r="AT250" s="429"/>
      <c r="AU250" s="429"/>
      <c r="AV250" s="429"/>
    </row>
    <row r="251" spans="2:48" s="7" customFormat="1" ht="6.75" customHeight="1">
      <c r="B251" s="395"/>
      <c r="C251" s="396"/>
      <c r="D251" s="397"/>
      <c r="E251" s="397"/>
      <c r="F251" s="398"/>
      <c r="G251" s="399"/>
      <c r="H251" s="399"/>
      <c r="I251" s="400"/>
      <c r="J251" s="65"/>
      <c r="K251" s="52"/>
      <c r="L251" s="17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429"/>
      <c r="AB251" s="429"/>
      <c r="AC251" s="429"/>
      <c r="AD251" s="429"/>
      <c r="AE251" s="429"/>
      <c r="AF251" s="429"/>
      <c r="AG251" s="429"/>
      <c r="AH251" s="429"/>
      <c r="AI251" s="429"/>
      <c r="AJ251" s="429"/>
      <c r="AK251" s="429"/>
      <c r="AL251" s="429"/>
      <c r="AM251" s="429"/>
      <c r="AN251" s="429"/>
      <c r="AO251" s="429"/>
      <c r="AP251" s="429"/>
      <c r="AQ251" s="429"/>
      <c r="AR251" s="429"/>
      <c r="AS251" s="429"/>
      <c r="AT251" s="429"/>
      <c r="AU251" s="429"/>
      <c r="AV251" s="429"/>
    </row>
    <row r="252" spans="2:48" s="7" customFormat="1" ht="16.5" customHeight="1">
      <c r="B252" s="282" t="s">
        <v>374</v>
      </c>
      <c r="C252" s="283" t="s">
        <v>155</v>
      </c>
      <c r="D252" s="284">
        <v>315.40417499999995</v>
      </c>
      <c r="E252" s="284">
        <v>310.960803</v>
      </c>
      <c r="F252" s="284">
        <v>4.4433719999999539</v>
      </c>
      <c r="G252" s="285">
        <v>1.4289170715834354E-2</v>
      </c>
      <c r="H252" s="285" t="s">
        <v>372</v>
      </c>
      <c r="I252" s="286" t="s">
        <v>20</v>
      </c>
      <c r="J252" s="65"/>
      <c r="K252" s="52"/>
      <c r="L252" s="17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429"/>
      <c r="AB252" s="429"/>
      <c r="AC252" s="429"/>
      <c r="AD252" s="429"/>
      <c r="AE252" s="429"/>
      <c r="AF252" s="429"/>
      <c r="AG252" s="429"/>
      <c r="AH252" s="429"/>
      <c r="AI252" s="429"/>
      <c r="AJ252" s="429"/>
      <c r="AK252" s="429"/>
      <c r="AL252" s="429"/>
      <c r="AM252" s="429"/>
      <c r="AN252" s="429"/>
      <c r="AO252" s="429"/>
      <c r="AP252" s="429"/>
      <c r="AQ252" s="429"/>
      <c r="AR252" s="429"/>
      <c r="AS252" s="429"/>
      <c r="AT252" s="429"/>
      <c r="AU252" s="429"/>
      <c r="AV252" s="429"/>
    </row>
    <row r="253" spans="2:48" s="7" customFormat="1" ht="15" customHeight="1">
      <c r="B253" s="81"/>
      <c r="C253" s="49"/>
      <c r="D253" s="50"/>
      <c r="E253" s="50"/>
      <c r="F253" s="51"/>
      <c r="G253" s="17"/>
      <c r="H253" s="17"/>
      <c r="I253" s="52"/>
      <c r="J253" s="65"/>
      <c r="K253" s="52"/>
      <c r="L253" s="17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429"/>
      <c r="AB253" s="429"/>
      <c r="AC253" s="429"/>
      <c r="AD253" s="429"/>
      <c r="AE253" s="429"/>
      <c r="AF253" s="429"/>
      <c r="AG253" s="429"/>
      <c r="AH253" s="429"/>
      <c r="AI253" s="429"/>
      <c r="AJ253" s="429"/>
      <c r="AK253" s="429"/>
      <c r="AL253" s="429"/>
      <c r="AM253" s="429"/>
      <c r="AN253" s="429"/>
      <c r="AO253" s="429"/>
      <c r="AP253" s="429"/>
      <c r="AQ253" s="429"/>
      <c r="AR253" s="429"/>
      <c r="AS253" s="429"/>
      <c r="AT253" s="429"/>
      <c r="AU253" s="429"/>
      <c r="AV253" s="429"/>
    </row>
    <row r="254" spans="2:48" s="7" customFormat="1" ht="16.5" customHeight="1">
      <c r="B254" s="8" t="s">
        <v>318</v>
      </c>
      <c r="C254" s="49"/>
      <c r="D254" s="50"/>
      <c r="E254" s="50"/>
      <c r="F254" s="51"/>
      <c r="G254" s="17"/>
      <c r="H254" s="17"/>
      <c r="I254" s="52"/>
      <c r="J254" s="65"/>
      <c r="K254" s="52"/>
      <c r="L254" s="17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424"/>
      <c r="AB254" s="424"/>
      <c r="AC254" s="424"/>
      <c r="AD254" s="424"/>
      <c r="AE254" s="424"/>
      <c r="AF254" s="424"/>
      <c r="AG254" s="424"/>
      <c r="AH254" s="424"/>
      <c r="AI254" s="424"/>
      <c r="AJ254" s="424"/>
      <c r="AK254" s="424"/>
      <c r="AL254" s="424"/>
      <c r="AM254" s="424"/>
      <c r="AN254" s="424"/>
      <c r="AO254" s="424"/>
      <c r="AP254" s="424"/>
      <c r="AQ254" s="424"/>
      <c r="AR254" s="424"/>
      <c r="AS254" s="424"/>
      <c r="AT254" s="424"/>
      <c r="AU254" s="424"/>
      <c r="AV254" s="424"/>
    </row>
    <row r="255" spans="2:48" s="7" customFormat="1" ht="15" customHeight="1">
      <c r="B255" s="480"/>
      <c r="C255" s="482" t="s">
        <v>68</v>
      </c>
      <c r="D255" s="483">
        <v>2016</v>
      </c>
      <c r="E255" s="483">
        <v>2015</v>
      </c>
      <c r="F255" s="484" t="s">
        <v>375</v>
      </c>
      <c r="G255" s="484"/>
      <c r="H255" s="484" t="s">
        <v>38</v>
      </c>
      <c r="I255" s="483" t="s">
        <v>46</v>
      </c>
      <c r="J255" s="65"/>
      <c r="K255" s="52"/>
      <c r="L255" s="17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424"/>
      <c r="AB255" s="424"/>
      <c r="AC255" s="424"/>
      <c r="AD255" s="424"/>
      <c r="AE255" s="424"/>
      <c r="AF255" s="424"/>
      <c r="AG255" s="424"/>
      <c r="AH255" s="424"/>
      <c r="AI255" s="424"/>
      <c r="AJ255" s="424"/>
      <c r="AK255" s="424"/>
      <c r="AL255" s="424"/>
      <c r="AM255" s="424"/>
      <c r="AN255" s="424"/>
      <c r="AO255" s="424"/>
      <c r="AP255" s="424"/>
      <c r="AQ255" s="424"/>
      <c r="AR255" s="424"/>
      <c r="AS255" s="424"/>
      <c r="AT255" s="424"/>
      <c r="AU255" s="424"/>
      <c r="AV255" s="424"/>
    </row>
    <row r="256" spans="2:48" s="7" customFormat="1" ht="25.5">
      <c r="B256" s="481"/>
      <c r="C256" s="482"/>
      <c r="D256" s="483"/>
      <c r="E256" s="483"/>
      <c r="F256" s="421" t="s">
        <v>34</v>
      </c>
      <c r="G256" s="421" t="s">
        <v>35</v>
      </c>
      <c r="H256" s="484"/>
      <c r="I256" s="483"/>
      <c r="J256" s="65"/>
      <c r="K256" s="52"/>
      <c r="L256" s="17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424"/>
      <c r="AB256" s="424"/>
      <c r="AC256" s="424"/>
      <c r="AD256" s="424"/>
      <c r="AE256" s="424"/>
      <c r="AF256" s="424"/>
      <c r="AG256" s="424"/>
      <c r="AH256" s="424"/>
      <c r="AI256" s="424"/>
      <c r="AJ256" s="424"/>
      <c r="AK256" s="424"/>
      <c r="AL256" s="424"/>
      <c r="AM256" s="424"/>
      <c r="AN256" s="424"/>
      <c r="AO256" s="424"/>
      <c r="AP256" s="424"/>
      <c r="AQ256" s="424"/>
      <c r="AR256" s="424"/>
      <c r="AS256" s="424"/>
      <c r="AT256" s="424"/>
      <c r="AU256" s="424"/>
      <c r="AV256" s="424"/>
    </row>
    <row r="257" spans="2:48" s="7" customFormat="1" ht="15" customHeight="1">
      <c r="B257" s="294" t="s">
        <v>214</v>
      </c>
      <c r="C257" s="295" t="s">
        <v>155</v>
      </c>
      <c r="D257" s="296">
        <v>4.4060000000000002E-2</v>
      </c>
      <c r="E257" s="296">
        <v>3.4626999999999998E-2</v>
      </c>
      <c r="F257" s="296">
        <v>9.4330000000000039E-3</v>
      </c>
      <c r="G257" s="297">
        <v>0.27241747769081948</v>
      </c>
      <c r="H257" s="375" t="s">
        <v>226</v>
      </c>
      <c r="I257" s="298" t="s">
        <v>310</v>
      </c>
      <c r="J257" s="65"/>
      <c r="K257" s="52"/>
      <c r="L257" s="17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424"/>
      <c r="AB257" s="424"/>
      <c r="AC257" s="424"/>
      <c r="AD257" s="424"/>
      <c r="AE257" s="424"/>
      <c r="AF257" s="424"/>
      <c r="AG257" s="424"/>
      <c r="AH257" s="424"/>
      <c r="AI257" s="424"/>
      <c r="AJ257" s="424"/>
      <c r="AK257" s="424"/>
      <c r="AL257" s="424"/>
      <c r="AM257" s="424"/>
      <c r="AN257" s="424"/>
      <c r="AO257" s="424"/>
      <c r="AP257" s="424"/>
      <c r="AQ257" s="424"/>
      <c r="AR257" s="424"/>
      <c r="AS257" s="424"/>
      <c r="AT257" s="424"/>
      <c r="AU257" s="424"/>
      <c r="AV257" s="424"/>
    </row>
    <row r="258" spans="2:48" s="7" customFormat="1" ht="15" customHeight="1">
      <c r="B258" s="299" t="s">
        <v>215</v>
      </c>
      <c r="C258" s="290" t="s">
        <v>155</v>
      </c>
      <c r="D258" s="291">
        <v>1.61961</v>
      </c>
      <c r="E258" s="291">
        <v>1.582929</v>
      </c>
      <c r="F258" s="291">
        <v>3.6680999999999964E-2</v>
      </c>
      <c r="G258" s="292">
        <v>2.3172864986363839E-2</v>
      </c>
      <c r="H258" s="376" t="s">
        <v>226</v>
      </c>
      <c r="I258" s="293" t="s">
        <v>310</v>
      </c>
      <c r="J258" s="65"/>
      <c r="K258" s="52"/>
      <c r="L258" s="17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424"/>
      <c r="AB258" s="424"/>
      <c r="AC258" s="424"/>
      <c r="AD258" s="424"/>
      <c r="AE258" s="424"/>
      <c r="AF258" s="424"/>
      <c r="AG258" s="424"/>
      <c r="AH258" s="424"/>
      <c r="AI258" s="424"/>
      <c r="AJ258" s="424"/>
      <c r="AK258" s="424"/>
      <c r="AL258" s="424"/>
      <c r="AM258" s="424"/>
      <c r="AN258" s="424"/>
      <c r="AO258" s="424"/>
      <c r="AP258" s="424"/>
      <c r="AQ258" s="424"/>
      <c r="AR258" s="424"/>
      <c r="AS258" s="424"/>
      <c r="AT258" s="424"/>
      <c r="AU258" s="424"/>
      <c r="AV258" s="424"/>
    </row>
    <row r="259" spans="2:48" s="7" customFormat="1" ht="15" customHeight="1">
      <c r="B259" s="294" t="s">
        <v>216</v>
      </c>
      <c r="C259" s="295" t="s">
        <v>155</v>
      </c>
      <c r="D259" s="296">
        <v>3.9275000000000002</v>
      </c>
      <c r="E259" s="296">
        <v>3.7778049999999999</v>
      </c>
      <c r="F259" s="296">
        <v>0.14969500000000036</v>
      </c>
      <c r="G259" s="297">
        <v>3.9624861526733168E-2</v>
      </c>
      <c r="H259" s="375" t="s">
        <v>226</v>
      </c>
      <c r="I259" s="298" t="s">
        <v>310</v>
      </c>
      <c r="J259" s="65"/>
      <c r="K259" s="52"/>
      <c r="L259" s="17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424"/>
      <c r="AB259" s="424"/>
      <c r="AC259" s="424"/>
      <c r="AD259" s="424"/>
      <c r="AE259" s="424"/>
      <c r="AF259" s="424"/>
      <c r="AG259" s="424"/>
      <c r="AH259" s="424"/>
      <c r="AI259" s="424"/>
      <c r="AJ259" s="424"/>
      <c r="AK259" s="424"/>
      <c r="AL259" s="424"/>
      <c r="AM259" s="424"/>
      <c r="AN259" s="424"/>
      <c r="AO259" s="424"/>
      <c r="AP259" s="424"/>
      <c r="AQ259" s="424"/>
      <c r="AR259" s="424"/>
      <c r="AS259" s="424"/>
      <c r="AT259" s="424"/>
      <c r="AU259" s="424"/>
      <c r="AV259" s="424"/>
    </row>
    <row r="260" spans="2:48" s="7" customFormat="1" ht="15" customHeight="1">
      <c r="B260" s="190" t="s">
        <v>77</v>
      </c>
      <c r="C260" s="422" t="s">
        <v>155</v>
      </c>
      <c r="D260" s="287">
        <v>5.59117</v>
      </c>
      <c r="E260" s="287">
        <v>5.3953609999999994</v>
      </c>
      <c r="F260" s="287">
        <v>0.19580900000000057</v>
      </c>
      <c r="G260" s="288">
        <v>3.6292103531163189E-2</v>
      </c>
      <c r="H260" s="288" t="s">
        <v>226</v>
      </c>
      <c r="I260" s="289" t="s">
        <v>310</v>
      </c>
      <c r="J260" s="65"/>
      <c r="K260" s="52"/>
      <c r="L260" s="17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424"/>
      <c r="AB260" s="424"/>
      <c r="AC260" s="424"/>
      <c r="AD260" s="424"/>
      <c r="AE260" s="424"/>
      <c r="AF260" s="424"/>
      <c r="AG260" s="424"/>
      <c r="AH260" s="424"/>
      <c r="AI260" s="424"/>
      <c r="AJ260" s="424"/>
      <c r="AK260" s="424"/>
      <c r="AL260" s="424"/>
      <c r="AM260" s="424"/>
      <c r="AN260" s="424"/>
      <c r="AO260" s="424"/>
      <c r="AP260" s="424"/>
      <c r="AQ260" s="424"/>
      <c r="AR260" s="424"/>
      <c r="AS260" s="424"/>
      <c r="AT260" s="424"/>
      <c r="AU260" s="424"/>
      <c r="AV260" s="424"/>
    </row>
    <row r="261" spans="2:48" s="7" customFormat="1" ht="6" customHeight="1">
      <c r="B261" s="81"/>
      <c r="C261" s="49"/>
      <c r="D261" s="50"/>
      <c r="E261" s="50"/>
      <c r="F261" s="51"/>
      <c r="G261" s="17"/>
      <c r="H261" s="17"/>
      <c r="I261" s="52"/>
      <c r="J261" s="65"/>
      <c r="K261" s="52"/>
      <c r="L261" s="17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424"/>
      <c r="AB261" s="424"/>
      <c r="AC261" s="424"/>
      <c r="AD261" s="424"/>
      <c r="AE261" s="424"/>
      <c r="AF261" s="424"/>
      <c r="AG261" s="424"/>
      <c r="AH261" s="424"/>
      <c r="AI261" s="424"/>
      <c r="AJ261" s="424"/>
      <c r="AK261" s="424"/>
      <c r="AL261" s="424"/>
      <c r="AM261" s="424"/>
      <c r="AN261" s="424"/>
      <c r="AO261" s="424"/>
      <c r="AP261" s="424"/>
      <c r="AQ261" s="424"/>
      <c r="AR261" s="424"/>
      <c r="AS261" s="424"/>
      <c r="AT261" s="424"/>
      <c r="AU261" s="424"/>
      <c r="AV261" s="424"/>
    </row>
    <row r="262" spans="2:48" s="7" customFormat="1" ht="12.75">
      <c r="B262" s="8" t="s">
        <v>312</v>
      </c>
      <c r="C262" s="49"/>
      <c r="D262" s="50"/>
      <c r="E262" s="50"/>
      <c r="F262" s="51"/>
      <c r="G262" s="17"/>
      <c r="H262" s="17"/>
      <c r="I262" s="52"/>
      <c r="J262" s="65"/>
      <c r="K262" s="52"/>
      <c r="L262" s="17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424"/>
      <c r="AB262" s="424"/>
      <c r="AC262" s="424"/>
      <c r="AD262" s="424"/>
      <c r="AE262" s="424"/>
      <c r="AF262" s="424"/>
      <c r="AG262" s="424"/>
      <c r="AH262" s="424"/>
      <c r="AI262" s="424"/>
      <c r="AJ262" s="424"/>
      <c r="AK262" s="424"/>
      <c r="AL262" s="424"/>
      <c r="AM262" s="424"/>
      <c r="AN262" s="424"/>
      <c r="AO262" s="424"/>
      <c r="AP262" s="424"/>
      <c r="AQ262" s="424"/>
      <c r="AR262" s="424"/>
      <c r="AS262" s="424"/>
      <c r="AT262" s="424"/>
      <c r="AU262" s="424"/>
      <c r="AV262" s="424"/>
    </row>
    <row r="263" spans="2:48" s="7" customFormat="1" ht="15" customHeight="1">
      <c r="B263" s="475"/>
      <c r="C263" s="477" t="s">
        <v>68</v>
      </c>
      <c r="D263" s="469">
        <v>2016</v>
      </c>
      <c r="E263" s="469">
        <v>2015</v>
      </c>
      <c r="F263" s="478" t="s">
        <v>375</v>
      </c>
      <c r="G263" s="478"/>
      <c r="H263" s="478" t="s">
        <v>38</v>
      </c>
      <c r="I263" s="469" t="s">
        <v>46</v>
      </c>
      <c r="J263" s="65"/>
      <c r="K263" s="52"/>
      <c r="L263" s="17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424"/>
      <c r="AB263" s="424"/>
      <c r="AC263" s="424"/>
      <c r="AD263" s="424"/>
      <c r="AE263" s="424"/>
      <c r="AF263" s="424"/>
      <c r="AG263" s="424"/>
      <c r="AH263" s="424"/>
      <c r="AI263" s="424"/>
      <c r="AJ263" s="424"/>
      <c r="AK263" s="424"/>
      <c r="AL263" s="424"/>
      <c r="AM263" s="424"/>
      <c r="AN263" s="424"/>
      <c r="AO263" s="424"/>
      <c r="AP263" s="424"/>
      <c r="AQ263" s="424"/>
      <c r="AR263" s="424"/>
      <c r="AS263" s="424"/>
      <c r="AT263" s="424"/>
      <c r="AU263" s="424"/>
      <c r="AV263" s="424"/>
    </row>
    <row r="264" spans="2:48" s="7" customFormat="1" ht="25.5">
      <c r="B264" s="476"/>
      <c r="C264" s="477"/>
      <c r="D264" s="469"/>
      <c r="E264" s="469"/>
      <c r="F264" s="418" t="s">
        <v>34</v>
      </c>
      <c r="G264" s="418" t="s">
        <v>35</v>
      </c>
      <c r="H264" s="478"/>
      <c r="I264" s="469"/>
      <c r="J264" s="65"/>
      <c r="K264" s="52"/>
      <c r="L264" s="17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424"/>
      <c r="AB264" s="424"/>
      <c r="AC264" s="424"/>
      <c r="AD264" s="424"/>
      <c r="AE264" s="424"/>
      <c r="AF264" s="424"/>
      <c r="AG264" s="424"/>
      <c r="AH264" s="424"/>
      <c r="AI264" s="424"/>
      <c r="AJ264" s="424"/>
      <c r="AK264" s="424"/>
      <c r="AL264" s="424"/>
      <c r="AM264" s="424"/>
      <c r="AN264" s="424"/>
      <c r="AO264" s="424"/>
      <c r="AP264" s="424"/>
      <c r="AQ264" s="424"/>
      <c r="AR264" s="424"/>
      <c r="AS264" s="424"/>
      <c r="AT264" s="424"/>
      <c r="AU264" s="424"/>
      <c r="AV264" s="424"/>
    </row>
    <row r="265" spans="2:48" s="7" customFormat="1" ht="15" customHeight="1">
      <c r="B265" s="311" t="s">
        <v>214</v>
      </c>
      <c r="C265" s="312" t="s">
        <v>155</v>
      </c>
      <c r="D265" s="313" t="s">
        <v>330</v>
      </c>
      <c r="E265" s="313" t="s">
        <v>330</v>
      </c>
      <c r="F265" s="313" t="s">
        <v>36</v>
      </c>
      <c r="G265" s="314" t="s">
        <v>36</v>
      </c>
      <c r="H265" s="377" t="s">
        <v>242</v>
      </c>
      <c r="I265" s="315" t="s">
        <v>310</v>
      </c>
      <c r="J265" s="65"/>
      <c r="K265" s="52"/>
      <c r="L265" s="17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424"/>
      <c r="AB265" s="424"/>
      <c r="AC265" s="424"/>
      <c r="AD265" s="424"/>
      <c r="AE265" s="424"/>
      <c r="AF265" s="424"/>
      <c r="AG265" s="424"/>
      <c r="AH265" s="424"/>
      <c r="AI265" s="424"/>
      <c r="AJ265" s="424"/>
      <c r="AK265" s="424"/>
      <c r="AL265" s="424"/>
      <c r="AM265" s="424"/>
      <c r="AN265" s="424"/>
      <c r="AO265" s="424"/>
      <c r="AP265" s="424"/>
      <c r="AQ265" s="424"/>
      <c r="AR265" s="424"/>
      <c r="AS265" s="424"/>
      <c r="AT265" s="424"/>
      <c r="AU265" s="424"/>
      <c r="AV265" s="424"/>
    </row>
    <row r="266" spans="2:48" s="7" customFormat="1" ht="15" customHeight="1">
      <c r="B266" s="316" t="s">
        <v>215</v>
      </c>
      <c r="C266" s="307" t="s">
        <v>155</v>
      </c>
      <c r="D266" s="308" t="s">
        <v>330</v>
      </c>
      <c r="E266" s="308" t="s">
        <v>330</v>
      </c>
      <c r="F266" s="308" t="s">
        <v>36</v>
      </c>
      <c r="G266" s="309" t="s">
        <v>36</v>
      </c>
      <c r="H266" s="378" t="s">
        <v>242</v>
      </c>
      <c r="I266" s="310" t="s">
        <v>310</v>
      </c>
      <c r="J266" s="65"/>
      <c r="K266" s="52"/>
      <c r="L266" s="17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424"/>
      <c r="AB266" s="424"/>
      <c r="AC266" s="424"/>
      <c r="AD266" s="424"/>
      <c r="AE266" s="424"/>
      <c r="AF266" s="424"/>
      <c r="AG266" s="424"/>
      <c r="AH266" s="424"/>
      <c r="AI266" s="424"/>
      <c r="AJ266" s="424"/>
      <c r="AK266" s="424"/>
      <c r="AL266" s="424"/>
      <c r="AM266" s="424"/>
      <c r="AN266" s="424"/>
      <c r="AO266" s="424"/>
      <c r="AP266" s="424"/>
      <c r="AQ266" s="424"/>
      <c r="AR266" s="424"/>
      <c r="AS266" s="424"/>
      <c r="AT266" s="424"/>
      <c r="AU266" s="424"/>
      <c r="AV266" s="424"/>
    </row>
    <row r="267" spans="2:48" s="7" customFormat="1" ht="15" customHeight="1">
      <c r="B267" s="311" t="s">
        <v>216</v>
      </c>
      <c r="C267" s="312" t="s">
        <v>155</v>
      </c>
      <c r="D267" s="313" t="s">
        <v>330</v>
      </c>
      <c r="E267" s="313" t="s">
        <v>330</v>
      </c>
      <c r="F267" s="313" t="s">
        <v>36</v>
      </c>
      <c r="G267" s="314" t="s">
        <v>36</v>
      </c>
      <c r="H267" s="377" t="s">
        <v>242</v>
      </c>
      <c r="I267" s="315" t="s">
        <v>310</v>
      </c>
      <c r="J267" s="65"/>
      <c r="K267" s="52"/>
      <c r="L267" s="17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424"/>
      <c r="AB267" s="424"/>
      <c r="AC267" s="424"/>
      <c r="AD267" s="424"/>
      <c r="AE267" s="424"/>
      <c r="AF267" s="424"/>
      <c r="AG267" s="424"/>
      <c r="AH267" s="424"/>
      <c r="AI267" s="424"/>
      <c r="AJ267" s="424"/>
      <c r="AK267" s="424"/>
      <c r="AL267" s="424"/>
      <c r="AM267" s="424"/>
      <c r="AN267" s="424"/>
      <c r="AO267" s="424"/>
      <c r="AP267" s="424"/>
      <c r="AQ267" s="424"/>
      <c r="AR267" s="424"/>
      <c r="AS267" s="424"/>
      <c r="AT267" s="424"/>
      <c r="AU267" s="424"/>
      <c r="AV267" s="424"/>
    </row>
    <row r="268" spans="2:48" s="7" customFormat="1" ht="15" customHeight="1">
      <c r="B268" s="196" t="s">
        <v>77</v>
      </c>
      <c r="C268" s="419" t="s">
        <v>155</v>
      </c>
      <c r="D268" s="300" t="s">
        <v>330</v>
      </c>
      <c r="E268" s="300" t="s">
        <v>330</v>
      </c>
      <c r="F268" s="300" t="s">
        <v>36</v>
      </c>
      <c r="G268" s="403" t="s">
        <v>36</v>
      </c>
      <c r="H268" s="301" t="s">
        <v>242</v>
      </c>
      <c r="I268" s="302" t="s">
        <v>310</v>
      </c>
      <c r="J268" s="65"/>
      <c r="K268" s="52"/>
      <c r="L268" s="17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424"/>
      <c r="AB268" s="424"/>
      <c r="AC268" s="424"/>
      <c r="AD268" s="424"/>
      <c r="AE268" s="424"/>
      <c r="AF268" s="424"/>
      <c r="AG268" s="424"/>
      <c r="AH268" s="424"/>
      <c r="AI268" s="424"/>
      <c r="AJ268" s="424"/>
      <c r="AK268" s="424"/>
      <c r="AL268" s="424"/>
      <c r="AM268" s="424"/>
      <c r="AN268" s="424"/>
      <c r="AO268" s="424"/>
      <c r="AP268" s="424"/>
      <c r="AQ268" s="424"/>
      <c r="AR268" s="424"/>
      <c r="AS268" s="424"/>
      <c r="AT268" s="424"/>
      <c r="AU268" s="424"/>
      <c r="AV268" s="424"/>
    </row>
    <row r="269" spans="2:48" s="7" customFormat="1" ht="6" customHeight="1">
      <c r="B269" s="81"/>
      <c r="C269" s="49"/>
      <c r="D269" s="50"/>
      <c r="E269" s="50"/>
      <c r="F269" s="51"/>
      <c r="G269" s="17"/>
      <c r="H269" s="17"/>
      <c r="I269" s="52"/>
      <c r="J269" s="65"/>
      <c r="K269" s="52"/>
      <c r="L269" s="17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424"/>
      <c r="AB269" s="424"/>
      <c r="AC269" s="424"/>
      <c r="AD269" s="424"/>
      <c r="AE269" s="424"/>
      <c r="AF269" s="424"/>
      <c r="AG269" s="424"/>
      <c r="AH269" s="424"/>
      <c r="AI269" s="424"/>
      <c r="AJ269" s="424"/>
      <c r="AK269" s="424"/>
      <c r="AL269" s="424"/>
      <c r="AM269" s="424"/>
      <c r="AN269" s="424"/>
      <c r="AO269" s="424"/>
      <c r="AP269" s="424"/>
      <c r="AQ269" s="424"/>
      <c r="AR269" s="424"/>
      <c r="AS269" s="424"/>
      <c r="AT269" s="424"/>
      <c r="AU269" s="424"/>
      <c r="AV269" s="424"/>
    </row>
    <row r="270" spans="2:48" s="7" customFormat="1" ht="15" customHeight="1">
      <c r="B270" s="8" t="s">
        <v>313</v>
      </c>
      <c r="C270" s="49"/>
      <c r="D270" s="50"/>
      <c r="E270" s="50"/>
      <c r="F270" s="51"/>
      <c r="G270" s="17"/>
      <c r="H270" s="17"/>
      <c r="I270" s="52"/>
      <c r="J270" s="65"/>
      <c r="K270" s="52"/>
      <c r="L270" s="17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424"/>
      <c r="AB270" s="424"/>
      <c r="AC270" s="424"/>
      <c r="AD270" s="424"/>
      <c r="AE270" s="424"/>
      <c r="AF270" s="424"/>
      <c r="AG270" s="424"/>
      <c r="AH270" s="424"/>
      <c r="AI270" s="424"/>
      <c r="AJ270" s="424"/>
      <c r="AK270" s="424"/>
      <c r="AL270" s="424"/>
      <c r="AM270" s="424"/>
      <c r="AN270" s="424"/>
      <c r="AO270" s="424"/>
      <c r="AP270" s="424"/>
      <c r="AQ270" s="424"/>
      <c r="AR270" s="424"/>
      <c r="AS270" s="424"/>
      <c r="AT270" s="424"/>
      <c r="AU270" s="424"/>
      <c r="AV270" s="424"/>
    </row>
    <row r="271" spans="2:48" s="7" customFormat="1" ht="15" customHeight="1">
      <c r="B271" s="470"/>
      <c r="C271" s="472" t="s">
        <v>68</v>
      </c>
      <c r="D271" s="473">
        <v>2016</v>
      </c>
      <c r="E271" s="473">
        <v>2015</v>
      </c>
      <c r="F271" s="474" t="s">
        <v>375</v>
      </c>
      <c r="G271" s="474"/>
      <c r="H271" s="474" t="s">
        <v>38</v>
      </c>
      <c r="I271" s="473" t="s">
        <v>46</v>
      </c>
      <c r="J271" s="65"/>
      <c r="K271" s="52"/>
      <c r="L271" s="17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424"/>
      <c r="AB271" s="424"/>
      <c r="AC271" s="424"/>
      <c r="AD271" s="424"/>
      <c r="AE271" s="424"/>
      <c r="AF271" s="424"/>
      <c r="AG271" s="424"/>
      <c r="AH271" s="424"/>
      <c r="AI271" s="424"/>
      <c r="AJ271" s="424"/>
      <c r="AK271" s="424"/>
      <c r="AL271" s="424"/>
      <c r="AM271" s="424"/>
      <c r="AN271" s="424"/>
      <c r="AO271" s="424"/>
      <c r="AP271" s="424"/>
      <c r="AQ271" s="424"/>
      <c r="AR271" s="424"/>
      <c r="AS271" s="424"/>
      <c r="AT271" s="424"/>
      <c r="AU271" s="424"/>
      <c r="AV271" s="424"/>
    </row>
    <row r="272" spans="2:48" s="7" customFormat="1" ht="25.5">
      <c r="B272" s="471"/>
      <c r="C272" s="472"/>
      <c r="D272" s="473"/>
      <c r="E272" s="473"/>
      <c r="F272" s="420" t="s">
        <v>34</v>
      </c>
      <c r="G272" s="420" t="s">
        <v>35</v>
      </c>
      <c r="H272" s="474"/>
      <c r="I272" s="473"/>
      <c r="J272" s="65"/>
      <c r="K272" s="52"/>
      <c r="L272" s="17"/>
      <c r="M272" s="1"/>
      <c r="N272" s="1"/>
      <c r="O272" s="2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424"/>
      <c r="AB272" s="424"/>
      <c r="AC272" s="424"/>
      <c r="AD272" s="424"/>
      <c r="AE272" s="424"/>
      <c r="AF272" s="424"/>
      <c r="AG272" s="424"/>
      <c r="AH272" s="424"/>
      <c r="AI272" s="424"/>
      <c r="AJ272" s="424"/>
      <c r="AK272" s="424"/>
      <c r="AL272" s="424"/>
      <c r="AM272" s="424"/>
      <c r="AN272" s="424"/>
      <c r="AO272" s="424"/>
      <c r="AP272" s="424"/>
      <c r="AQ272" s="424"/>
      <c r="AR272" s="424"/>
      <c r="AS272" s="424"/>
      <c r="AT272" s="424"/>
      <c r="AU272" s="424"/>
      <c r="AV272" s="424"/>
    </row>
    <row r="273" spans="2:48" s="7" customFormat="1" ht="15" customHeight="1">
      <c r="B273" s="357" t="s">
        <v>321</v>
      </c>
      <c r="C273" s="321" t="s">
        <v>155</v>
      </c>
      <c r="D273" s="322" t="s">
        <v>330</v>
      </c>
      <c r="E273" s="322" t="s">
        <v>330</v>
      </c>
      <c r="F273" s="322" t="s">
        <v>36</v>
      </c>
      <c r="G273" s="323" t="s">
        <v>36</v>
      </c>
      <c r="H273" s="379" t="s">
        <v>241</v>
      </c>
      <c r="I273" s="324" t="s">
        <v>310</v>
      </c>
      <c r="J273" s="65"/>
      <c r="K273" s="52"/>
      <c r="L273" s="17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424"/>
      <c r="AB273" s="424"/>
      <c r="AC273" s="424"/>
      <c r="AD273" s="424"/>
      <c r="AE273" s="424"/>
      <c r="AF273" s="424"/>
      <c r="AG273" s="424"/>
      <c r="AH273" s="424"/>
      <c r="AI273" s="424"/>
      <c r="AJ273" s="424"/>
      <c r="AK273" s="424"/>
      <c r="AL273" s="424"/>
      <c r="AM273" s="424"/>
      <c r="AN273" s="424"/>
      <c r="AO273" s="424"/>
      <c r="AP273" s="424"/>
      <c r="AQ273" s="424"/>
      <c r="AR273" s="424"/>
      <c r="AS273" s="424"/>
      <c r="AT273" s="424"/>
      <c r="AU273" s="424"/>
      <c r="AV273" s="424"/>
    </row>
    <row r="274" spans="2:48" s="7" customFormat="1" ht="15" customHeight="1">
      <c r="B274" s="325" t="s">
        <v>215</v>
      </c>
      <c r="C274" s="303" t="s">
        <v>155</v>
      </c>
      <c r="D274" s="304" t="s">
        <v>330</v>
      </c>
      <c r="E274" s="304" t="s">
        <v>330</v>
      </c>
      <c r="F274" s="304" t="s">
        <v>36</v>
      </c>
      <c r="G274" s="305" t="s">
        <v>36</v>
      </c>
      <c r="H274" s="380" t="s">
        <v>241</v>
      </c>
      <c r="I274" s="306" t="s">
        <v>310</v>
      </c>
      <c r="J274" s="65"/>
      <c r="K274" s="52"/>
      <c r="L274" s="17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424"/>
      <c r="AB274" s="424"/>
      <c r="AC274" s="424"/>
      <c r="AD274" s="424"/>
      <c r="AE274" s="424"/>
      <c r="AF274" s="424"/>
      <c r="AG274" s="424"/>
      <c r="AH274" s="424"/>
      <c r="AI274" s="424"/>
      <c r="AJ274" s="424"/>
      <c r="AK274" s="424"/>
      <c r="AL274" s="424"/>
      <c r="AM274" s="424"/>
      <c r="AN274" s="424"/>
      <c r="AO274" s="424"/>
      <c r="AP274" s="424"/>
      <c r="AQ274" s="424"/>
      <c r="AR274" s="424"/>
      <c r="AS274" s="424"/>
      <c r="AT274" s="424"/>
      <c r="AU274" s="424"/>
      <c r="AV274" s="424"/>
    </row>
    <row r="275" spans="2:48" s="7" customFormat="1" ht="15" customHeight="1">
      <c r="B275" s="320" t="s">
        <v>216</v>
      </c>
      <c r="C275" s="321" t="s">
        <v>155</v>
      </c>
      <c r="D275" s="322" t="s">
        <v>330</v>
      </c>
      <c r="E275" s="322" t="s">
        <v>330</v>
      </c>
      <c r="F275" s="322" t="s">
        <v>36</v>
      </c>
      <c r="G275" s="323" t="s">
        <v>36</v>
      </c>
      <c r="H275" s="379" t="s">
        <v>241</v>
      </c>
      <c r="I275" s="324" t="s">
        <v>310</v>
      </c>
      <c r="J275" s="65"/>
      <c r="K275" s="52"/>
      <c r="L275" s="17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424"/>
      <c r="AB275" s="424"/>
      <c r="AC275" s="424"/>
      <c r="AD275" s="424"/>
      <c r="AE275" s="424"/>
      <c r="AF275" s="424"/>
      <c r="AG275" s="424"/>
      <c r="AH275" s="424"/>
      <c r="AI275" s="424"/>
      <c r="AJ275" s="424"/>
      <c r="AK275" s="424"/>
      <c r="AL275" s="424"/>
      <c r="AM275" s="424"/>
      <c r="AN275" s="424"/>
      <c r="AO275" s="424"/>
      <c r="AP275" s="424"/>
      <c r="AQ275" s="424"/>
      <c r="AR275" s="424"/>
      <c r="AS275" s="424"/>
      <c r="AT275" s="424"/>
      <c r="AU275" s="424"/>
      <c r="AV275" s="424"/>
    </row>
    <row r="276" spans="2:48" s="7" customFormat="1" ht="15" customHeight="1">
      <c r="B276" s="201" t="s">
        <v>77</v>
      </c>
      <c r="C276" s="423" t="s">
        <v>155</v>
      </c>
      <c r="D276" s="317" t="s">
        <v>330</v>
      </c>
      <c r="E276" s="317" t="s">
        <v>330</v>
      </c>
      <c r="F276" s="317" t="s">
        <v>36</v>
      </c>
      <c r="G276" s="404" t="s">
        <v>36</v>
      </c>
      <c r="H276" s="318" t="s">
        <v>241</v>
      </c>
      <c r="I276" s="319" t="s">
        <v>310</v>
      </c>
      <c r="J276" s="65"/>
      <c r="K276" s="52"/>
      <c r="L276" s="17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424"/>
      <c r="AB276" s="424"/>
      <c r="AC276" s="424"/>
      <c r="AD276" s="424"/>
      <c r="AE276" s="424"/>
      <c r="AF276" s="424"/>
      <c r="AG276" s="424"/>
      <c r="AH276" s="424"/>
      <c r="AI276" s="424"/>
      <c r="AJ276" s="424"/>
      <c r="AK276" s="424"/>
      <c r="AL276" s="424"/>
      <c r="AM276" s="424"/>
      <c r="AN276" s="424"/>
      <c r="AO276" s="424"/>
      <c r="AP276" s="424"/>
      <c r="AQ276" s="424"/>
      <c r="AR276" s="424"/>
      <c r="AS276" s="424"/>
      <c r="AT276" s="424"/>
      <c r="AU276" s="424"/>
      <c r="AV276" s="424"/>
    </row>
    <row r="277" spans="2:48" s="7" customFormat="1" ht="15" customHeight="1">
      <c r="B277" s="81"/>
      <c r="C277" s="49"/>
      <c r="D277" s="50"/>
      <c r="E277" s="50"/>
      <c r="F277" s="51"/>
      <c r="G277" s="17"/>
      <c r="H277" s="17"/>
      <c r="I277" s="52"/>
      <c r="J277" s="65"/>
      <c r="K277" s="52"/>
      <c r="L277" s="17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424"/>
      <c r="AB277" s="424"/>
      <c r="AC277" s="424"/>
      <c r="AD277" s="424"/>
      <c r="AE277" s="424"/>
      <c r="AF277" s="424"/>
      <c r="AG277" s="424"/>
      <c r="AH277" s="424"/>
      <c r="AI277" s="424"/>
      <c r="AJ277" s="424"/>
      <c r="AK277" s="424"/>
      <c r="AL277" s="424"/>
      <c r="AM277" s="424"/>
      <c r="AN277" s="424"/>
      <c r="AO277" s="424"/>
      <c r="AP277" s="424"/>
      <c r="AQ277" s="424"/>
      <c r="AR277" s="424"/>
      <c r="AS277" s="424"/>
      <c r="AT277" s="424"/>
      <c r="AU277" s="424"/>
      <c r="AV277" s="424"/>
    </row>
    <row r="278" spans="2:48" s="7" customFormat="1" ht="15" customHeight="1">
      <c r="B278" s="81"/>
      <c r="C278" s="49"/>
      <c r="D278" s="359"/>
      <c r="E278" s="50"/>
      <c r="F278" s="51"/>
      <c r="G278" s="17"/>
      <c r="H278" s="17"/>
      <c r="I278" s="52"/>
      <c r="J278" s="65"/>
      <c r="K278" s="52"/>
      <c r="L278" s="17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424"/>
      <c r="AB278" s="424"/>
      <c r="AC278" s="424"/>
      <c r="AD278" s="424"/>
      <c r="AE278" s="424"/>
      <c r="AF278" s="424"/>
      <c r="AG278" s="424"/>
      <c r="AH278" s="424"/>
      <c r="AI278" s="424"/>
      <c r="AJ278" s="424"/>
      <c r="AK278" s="424"/>
      <c r="AL278" s="424"/>
      <c r="AM278" s="424"/>
      <c r="AN278" s="424"/>
      <c r="AO278" s="424"/>
      <c r="AP278" s="424"/>
      <c r="AQ278" s="424"/>
      <c r="AR278" s="424"/>
      <c r="AS278" s="424"/>
      <c r="AT278" s="424"/>
      <c r="AU278" s="424"/>
      <c r="AV278" s="424"/>
    </row>
    <row r="279" spans="2:48" ht="15" customHeight="1">
      <c r="B279" s="22"/>
      <c r="J279" s="65"/>
    </row>
    <row r="280" spans="2:48" ht="15" customHeight="1">
      <c r="B280" s="8" t="s">
        <v>78</v>
      </c>
      <c r="C280" s="40"/>
      <c r="D280" s="8"/>
      <c r="E280" s="8"/>
      <c r="F280" s="9"/>
      <c r="G280" s="9"/>
      <c r="H280" s="9"/>
      <c r="I280" s="19"/>
      <c r="J280" s="65"/>
      <c r="K280" s="19"/>
      <c r="L280" s="10"/>
    </row>
    <row r="281" spans="2:48" ht="27.75" customHeight="1">
      <c r="B281" s="256"/>
      <c r="C281" s="414" t="s">
        <v>68</v>
      </c>
      <c r="D281" s="413">
        <v>2016</v>
      </c>
      <c r="E281" s="413" t="s">
        <v>375</v>
      </c>
      <c r="F281" s="412" t="s">
        <v>38</v>
      </c>
      <c r="G281" s="64"/>
      <c r="H281" s="33"/>
      <c r="I281" s="3"/>
      <c r="J281" s="65"/>
      <c r="K281" s="424"/>
      <c r="L281" s="1"/>
      <c r="AT281" s="4"/>
      <c r="AU281" s="4"/>
      <c r="AV281" s="4"/>
    </row>
    <row r="282" spans="2:48" s="14" customFormat="1" ht="15.75" customHeight="1">
      <c r="B282" s="45" t="s">
        <v>147</v>
      </c>
      <c r="C282" s="43"/>
      <c r="D282" s="32"/>
      <c r="E282" s="33"/>
      <c r="F282" s="3"/>
      <c r="G282" s="64"/>
      <c r="H282" s="33"/>
      <c r="I282" s="3"/>
      <c r="J282" s="65"/>
      <c r="K282" s="424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424"/>
      <c r="AB282" s="424"/>
      <c r="AC282" s="424"/>
      <c r="AD282" s="424"/>
      <c r="AE282" s="424"/>
      <c r="AF282" s="424"/>
      <c r="AG282" s="424"/>
      <c r="AH282" s="424"/>
      <c r="AI282" s="424"/>
      <c r="AJ282" s="424"/>
      <c r="AK282" s="424"/>
      <c r="AL282" s="424"/>
      <c r="AM282" s="424"/>
      <c r="AN282" s="424"/>
      <c r="AO282" s="424"/>
      <c r="AP282" s="424"/>
      <c r="AQ282" s="424"/>
      <c r="AR282" s="424"/>
      <c r="AS282" s="424"/>
    </row>
    <row r="283" spans="2:48" ht="15" customHeight="1">
      <c r="B283" s="218" t="s">
        <v>26</v>
      </c>
      <c r="C283" s="257" t="s">
        <v>376</v>
      </c>
      <c r="D283" s="258" t="s">
        <v>36</v>
      </c>
      <c r="E283" s="259">
        <v>3.6999999999999998E-2</v>
      </c>
      <c r="F283" s="260" t="s">
        <v>39</v>
      </c>
      <c r="G283" s="183"/>
      <c r="H283" s="28"/>
      <c r="I283" s="20"/>
      <c r="J283" s="65"/>
      <c r="K283" s="424"/>
      <c r="L283" s="1"/>
      <c r="AT283" s="4"/>
      <c r="AU283" s="4"/>
      <c r="AV283" s="4"/>
    </row>
    <row r="284" spans="2:48" ht="15" customHeight="1">
      <c r="B284" s="232" t="s">
        <v>24</v>
      </c>
      <c r="C284" s="261" t="s">
        <v>376</v>
      </c>
      <c r="D284" s="215">
        <v>3127.5</v>
      </c>
      <c r="E284" s="216">
        <v>3.4499867689865127E-2</v>
      </c>
      <c r="F284" s="262" t="s">
        <v>39</v>
      </c>
      <c r="G284" s="183"/>
      <c r="H284" s="28"/>
      <c r="I284" s="20"/>
      <c r="J284" s="65"/>
      <c r="K284" s="424"/>
      <c r="L284" s="1"/>
      <c r="AT284" s="4"/>
      <c r="AU284" s="4"/>
      <c r="AV284" s="4"/>
    </row>
    <row r="285" spans="2:48" ht="15" customHeight="1">
      <c r="B285" s="218" t="s">
        <v>25</v>
      </c>
      <c r="C285" s="257" t="s">
        <v>376</v>
      </c>
      <c r="D285" s="263">
        <v>659.99999999999989</v>
      </c>
      <c r="E285" s="259">
        <v>-0.12928759894459119</v>
      </c>
      <c r="F285" s="260" t="s">
        <v>39</v>
      </c>
      <c r="G285" s="183"/>
      <c r="H285" s="28"/>
      <c r="I285" s="20"/>
      <c r="J285" s="424"/>
      <c r="K285" s="424"/>
      <c r="L285" s="1"/>
      <c r="AT285" s="4"/>
      <c r="AU285" s="4"/>
      <c r="AV285" s="4"/>
    </row>
    <row r="286" spans="2:48" ht="15" customHeight="1">
      <c r="B286" s="232" t="s">
        <v>62</v>
      </c>
      <c r="C286" s="261" t="s">
        <v>376</v>
      </c>
      <c r="D286" s="264">
        <v>0.17425742574257422</v>
      </c>
      <c r="E286" s="216">
        <v>-0.13071292353509778</v>
      </c>
      <c r="F286" s="262" t="s">
        <v>39</v>
      </c>
      <c r="G286" s="183"/>
      <c r="H286" s="28"/>
      <c r="I286" s="20"/>
      <c r="J286" s="424"/>
      <c r="K286" s="424"/>
      <c r="L286" s="1"/>
      <c r="AT286" s="4"/>
      <c r="AU286" s="4"/>
      <c r="AV286" s="4"/>
    </row>
    <row r="287" spans="2:48" s="29" customFormat="1" ht="15.75" customHeight="1">
      <c r="B287" s="45" t="s">
        <v>85</v>
      </c>
      <c r="C287" s="43"/>
      <c r="D287" s="37"/>
      <c r="E287" s="38"/>
      <c r="F287" s="35"/>
      <c r="G287" s="183"/>
      <c r="H287" s="35"/>
      <c r="I287" s="20"/>
      <c r="J287" s="424"/>
      <c r="K287" s="424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424"/>
      <c r="AB287" s="424"/>
      <c r="AC287" s="424"/>
      <c r="AD287" s="424"/>
      <c r="AE287" s="424"/>
      <c r="AF287" s="424"/>
      <c r="AG287" s="424"/>
      <c r="AH287" s="424"/>
      <c r="AI287" s="424"/>
      <c r="AJ287" s="424"/>
      <c r="AK287" s="424"/>
      <c r="AL287" s="424"/>
      <c r="AM287" s="424"/>
      <c r="AN287" s="424"/>
      <c r="AO287" s="424"/>
      <c r="AP287" s="424"/>
      <c r="AQ287" s="424"/>
      <c r="AR287" s="424"/>
      <c r="AS287" s="424"/>
    </row>
    <row r="288" spans="2:48" ht="15" customHeight="1">
      <c r="B288" s="223" t="s">
        <v>27</v>
      </c>
      <c r="C288" s="257" t="s">
        <v>377</v>
      </c>
      <c r="D288" s="265">
        <v>104.152</v>
      </c>
      <c r="E288" s="210">
        <v>-8.0006095702530589E-3</v>
      </c>
      <c r="F288" s="260" t="s">
        <v>39</v>
      </c>
      <c r="G288" s="183"/>
      <c r="H288" s="28"/>
      <c r="I288" s="20"/>
      <c r="J288" s="424"/>
      <c r="K288" s="424"/>
      <c r="L288" s="1"/>
      <c r="AT288" s="4"/>
      <c r="AU288" s="4"/>
      <c r="AV288" s="4"/>
    </row>
    <row r="289" spans="2:48" ht="15" customHeight="1">
      <c r="B289" s="232" t="s">
        <v>145</v>
      </c>
      <c r="C289" s="261" t="s">
        <v>154</v>
      </c>
      <c r="D289" s="215">
        <v>7549.375</v>
      </c>
      <c r="E289" s="216">
        <v>0.16986298143265999</v>
      </c>
      <c r="F289" s="266" t="s">
        <v>39</v>
      </c>
      <c r="G289" s="183"/>
      <c r="H289" s="28"/>
      <c r="I289" s="20"/>
      <c r="J289" s="424"/>
      <c r="K289" s="424"/>
      <c r="L289" s="1"/>
      <c r="AT289" s="4"/>
      <c r="AU289" s="4"/>
      <c r="AV289" s="4"/>
    </row>
    <row r="290" spans="2:48" ht="15" customHeight="1">
      <c r="B290" s="223" t="s">
        <v>146</v>
      </c>
      <c r="C290" s="257" t="s">
        <v>354</v>
      </c>
      <c r="D290" s="209">
        <v>1596.4079999999999</v>
      </c>
      <c r="E290" s="210">
        <v>0.18063542776002839</v>
      </c>
      <c r="F290" s="260" t="s">
        <v>39</v>
      </c>
      <c r="G290" s="183"/>
      <c r="H290" s="28"/>
      <c r="I290" s="20"/>
      <c r="J290" s="424"/>
      <c r="K290" s="424"/>
      <c r="L290" s="1"/>
      <c r="AT290" s="4"/>
      <c r="AU290" s="4"/>
      <c r="AV290" s="4"/>
    </row>
    <row r="291" spans="2:48" s="7" customFormat="1" ht="15.75" customHeight="1">
      <c r="B291" s="45" t="s">
        <v>202</v>
      </c>
      <c r="C291" s="43"/>
      <c r="D291" s="34"/>
      <c r="E291" s="13"/>
      <c r="F291" s="34"/>
      <c r="G291" s="183"/>
      <c r="H291" s="34"/>
      <c r="I291" s="20"/>
      <c r="J291" s="424"/>
      <c r="K291" s="424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424"/>
      <c r="AB291" s="424"/>
      <c r="AC291" s="424"/>
      <c r="AD291" s="424"/>
      <c r="AE291" s="424"/>
      <c r="AF291" s="424"/>
      <c r="AG291" s="424"/>
      <c r="AH291" s="424"/>
      <c r="AI291" s="424"/>
      <c r="AJ291" s="424"/>
      <c r="AK291" s="424"/>
      <c r="AL291" s="424"/>
      <c r="AM291" s="424"/>
      <c r="AN291" s="424"/>
      <c r="AO291" s="424"/>
      <c r="AP291" s="424"/>
      <c r="AQ291" s="424"/>
      <c r="AR291" s="424"/>
      <c r="AS291" s="424"/>
    </row>
    <row r="292" spans="2:48" ht="15" customHeight="1">
      <c r="B292" s="223" t="s">
        <v>198</v>
      </c>
      <c r="C292" s="257" t="s">
        <v>377</v>
      </c>
      <c r="D292" s="265">
        <v>37.26</v>
      </c>
      <c r="E292" s="259">
        <v>-0.32389765922700053</v>
      </c>
      <c r="F292" s="260" t="s">
        <v>40</v>
      </c>
      <c r="G292" s="183"/>
      <c r="H292" s="28"/>
      <c r="I292" s="20"/>
      <c r="J292" s="424"/>
      <c r="K292" s="424"/>
      <c r="L292" s="1"/>
      <c r="AT292" s="4"/>
      <c r="AU292" s="4"/>
      <c r="AV292" s="4"/>
    </row>
    <row r="293" spans="2:48" ht="15" customHeight="1">
      <c r="B293" s="232" t="s">
        <v>71</v>
      </c>
      <c r="C293" s="261" t="s">
        <v>377</v>
      </c>
      <c r="D293" s="267">
        <v>84.896000000000001</v>
      </c>
      <c r="E293" s="264">
        <v>-0.13694633362814768</v>
      </c>
      <c r="F293" s="266" t="s">
        <v>39</v>
      </c>
      <c r="G293" s="183"/>
      <c r="H293" s="28"/>
      <c r="I293" s="20"/>
      <c r="J293" s="424"/>
      <c r="K293" s="424"/>
      <c r="L293" s="1"/>
      <c r="AT293" s="4"/>
      <c r="AU293" s="4"/>
      <c r="AV293" s="4"/>
    </row>
    <row r="294" spans="2:48" ht="15" customHeight="1">
      <c r="B294" s="223" t="s">
        <v>203</v>
      </c>
      <c r="C294" s="257" t="s">
        <v>380</v>
      </c>
      <c r="D294" s="250">
        <v>0.92704751365517202</v>
      </c>
      <c r="E294" s="259">
        <v>-0.18570965837899067</v>
      </c>
      <c r="F294" s="260" t="s">
        <v>61</v>
      </c>
      <c r="G294" s="183"/>
      <c r="H294" s="28"/>
      <c r="I294" s="6"/>
      <c r="J294" s="424"/>
      <c r="K294" s="424"/>
      <c r="L294" s="1"/>
      <c r="AT294" s="4"/>
      <c r="AU294" s="4"/>
      <c r="AV294" s="4"/>
    </row>
    <row r="295" spans="2:48" ht="15" customHeight="1">
      <c r="B295" s="232" t="s">
        <v>180</v>
      </c>
      <c r="C295" s="261" t="s">
        <v>69</v>
      </c>
      <c r="D295" s="215">
        <v>1101.01349005</v>
      </c>
      <c r="E295" s="216">
        <v>6.7399220384603664E-2</v>
      </c>
      <c r="F295" s="266" t="s">
        <v>39</v>
      </c>
      <c r="G295" s="183"/>
      <c r="H295" s="28"/>
      <c r="I295" s="6"/>
      <c r="J295" s="424"/>
      <c r="K295" s="424"/>
      <c r="L295" s="1"/>
      <c r="AT295" s="4"/>
      <c r="AU295" s="4"/>
      <c r="AV295" s="4"/>
    </row>
    <row r="296" spans="2:48" ht="15" customHeight="1">
      <c r="B296" s="218" t="s">
        <v>334</v>
      </c>
      <c r="C296" s="257" t="s">
        <v>69</v>
      </c>
      <c r="D296" s="208">
        <v>3.3550041739089305</v>
      </c>
      <c r="E296" s="210">
        <v>6.7849150708173545E-2</v>
      </c>
      <c r="F296" s="260" t="s">
        <v>39</v>
      </c>
      <c r="G296" s="183"/>
      <c r="H296" s="28"/>
      <c r="I296" s="6"/>
      <c r="J296" s="424"/>
      <c r="K296" s="424"/>
      <c r="L296" s="1"/>
      <c r="AT296" s="4"/>
      <c r="AU296" s="4"/>
      <c r="AV296" s="4"/>
    </row>
    <row r="297" spans="2:48" ht="15" customHeight="1">
      <c r="B297" s="212" t="s">
        <v>99</v>
      </c>
      <c r="C297" s="261" t="s">
        <v>155</v>
      </c>
      <c r="D297" s="215">
        <v>86139</v>
      </c>
      <c r="E297" s="264">
        <v>0.1193279276469672</v>
      </c>
      <c r="F297" s="262" t="s">
        <v>39</v>
      </c>
      <c r="G297" s="183"/>
      <c r="H297" s="28"/>
      <c r="I297" s="6"/>
      <c r="J297" s="424"/>
      <c r="K297" s="424"/>
      <c r="L297" s="1"/>
      <c r="AT297" s="4"/>
      <c r="AU297" s="4"/>
      <c r="AV297" s="4"/>
    </row>
    <row r="298" spans="2:48" s="7" customFormat="1" ht="15.75" customHeight="1">
      <c r="B298" s="45" t="s">
        <v>66</v>
      </c>
      <c r="C298" s="43"/>
      <c r="D298" s="36"/>
      <c r="E298" s="13"/>
      <c r="F298" s="34"/>
      <c r="G298" s="183"/>
      <c r="H298" s="34"/>
      <c r="I298" s="20"/>
      <c r="J298" s="424"/>
      <c r="K298" s="424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424"/>
      <c r="AB298" s="424"/>
      <c r="AC298" s="424"/>
      <c r="AD298" s="424"/>
      <c r="AE298" s="424"/>
      <c r="AF298" s="424"/>
      <c r="AG298" s="424"/>
      <c r="AH298" s="424"/>
      <c r="AI298" s="424"/>
      <c r="AJ298" s="424"/>
      <c r="AK298" s="424"/>
      <c r="AL298" s="424"/>
      <c r="AM298" s="424"/>
      <c r="AN298" s="424"/>
      <c r="AO298" s="424"/>
      <c r="AP298" s="424"/>
      <c r="AQ298" s="424"/>
      <c r="AR298" s="424"/>
      <c r="AS298" s="424"/>
    </row>
    <row r="299" spans="2:48" ht="15" customHeight="1">
      <c r="B299" s="206" t="s">
        <v>245</v>
      </c>
      <c r="C299" s="257" t="s">
        <v>155</v>
      </c>
      <c r="D299" s="209">
        <v>340896.38842942147</v>
      </c>
      <c r="E299" s="210">
        <v>5.8804401066513634E-2</v>
      </c>
      <c r="F299" s="260" t="s">
        <v>39</v>
      </c>
      <c r="G299" s="183"/>
      <c r="H299" s="28"/>
      <c r="I299" s="6"/>
      <c r="J299" s="424"/>
      <c r="K299" s="424"/>
      <c r="L299" s="1"/>
      <c r="AT299" s="4"/>
      <c r="AU299" s="4"/>
      <c r="AV299" s="4"/>
    </row>
    <row r="300" spans="2:48" ht="15" customHeight="1">
      <c r="B300" s="232" t="s">
        <v>359</v>
      </c>
      <c r="C300" s="261" t="s">
        <v>155</v>
      </c>
      <c r="D300" s="215">
        <v>127788.59504132232</v>
      </c>
      <c r="E300" s="264">
        <v>4.2708801928957651E-2</v>
      </c>
      <c r="F300" s="266" t="s">
        <v>39</v>
      </c>
      <c r="G300" s="183"/>
      <c r="H300" s="28"/>
      <c r="I300" s="6"/>
      <c r="J300" s="424"/>
      <c r="K300" s="424"/>
      <c r="L300" s="1"/>
      <c r="AT300" s="4"/>
      <c r="AU300" s="4"/>
      <c r="AV300" s="4"/>
    </row>
    <row r="301" spans="2:48" ht="15" customHeight="1">
      <c r="B301" s="206" t="s">
        <v>21</v>
      </c>
      <c r="C301" s="257" t="s">
        <v>155</v>
      </c>
      <c r="D301" s="208">
        <v>323.45670381733328</v>
      </c>
      <c r="E301" s="210">
        <v>1.3959291000480212E-2</v>
      </c>
      <c r="F301" s="260" t="s">
        <v>39</v>
      </c>
      <c r="G301" s="183"/>
      <c r="H301" s="28"/>
      <c r="I301" s="6"/>
      <c r="J301" s="424"/>
      <c r="K301" s="424"/>
      <c r="L301" s="1"/>
      <c r="AT301" s="4"/>
      <c r="AU301" s="4"/>
      <c r="AV301" s="4"/>
    </row>
    <row r="302" spans="2:48" ht="15" customHeight="1">
      <c r="B302" s="232" t="s">
        <v>303</v>
      </c>
      <c r="C302" s="261" t="s">
        <v>155</v>
      </c>
      <c r="D302" s="214">
        <v>12.504006</v>
      </c>
      <c r="E302" s="216">
        <v>0.13078185877333559</v>
      </c>
      <c r="F302" s="262" t="s">
        <v>39</v>
      </c>
      <c r="G302" s="183"/>
      <c r="H302" s="28"/>
      <c r="I302" s="6"/>
      <c r="J302" s="424"/>
      <c r="K302" s="424"/>
      <c r="L302" s="1"/>
      <c r="AT302" s="4"/>
      <c r="AU302" s="4"/>
      <c r="AV302" s="4"/>
    </row>
    <row r="303" spans="2:48" ht="15" customHeight="1">
      <c r="B303" s="206" t="s">
        <v>331</v>
      </c>
      <c r="C303" s="257" t="s">
        <v>155</v>
      </c>
      <c r="D303" s="361">
        <v>3.3097940000000001</v>
      </c>
      <c r="E303" s="268">
        <v>1.7869844335010043E-3</v>
      </c>
      <c r="F303" s="260" t="s">
        <v>39</v>
      </c>
      <c r="G303" s="183"/>
      <c r="H303" s="28"/>
      <c r="I303" s="6"/>
      <c r="J303" s="424"/>
      <c r="K303" s="424"/>
      <c r="L303" s="1"/>
      <c r="AT303" s="4"/>
      <c r="AU303" s="4"/>
      <c r="AV303" s="4"/>
    </row>
    <row r="304" spans="2:48" ht="15.75" customHeight="1">
      <c r="B304" s="45" t="s">
        <v>67</v>
      </c>
      <c r="C304" s="43"/>
      <c r="E304" s="5"/>
      <c r="G304" s="183"/>
      <c r="H304" s="59"/>
      <c r="I304" s="6"/>
      <c r="J304" s="424"/>
      <c r="K304" s="424"/>
      <c r="L304" s="1"/>
      <c r="AT304" s="4"/>
      <c r="AU304" s="4"/>
      <c r="AV304" s="4"/>
    </row>
    <row r="305" spans="2:48" ht="15" customHeight="1">
      <c r="B305" s="206" t="s">
        <v>246</v>
      </c>
      <c r="C305" s="257" t="s">
        <v>155</v>
      </c>
      <c r="D305" s="209">
        <v>30857.537190082643</v>
      </c>
      <c r="E305" s="210">
        <v>3.6991985525401949E-2</v>
      </c>
      <c r="F305" s="260" t="s">
        <v>39</v>
      </c>
      <c r="G305" s="183"/>
      <c r="H305" s="28"/>
      <c r="I305" s="6"/>
      <c r="J305" s="424"/>
      <c r="K305" s="424"/>
      <c r="L305" s="1"/>
      <c r="AT305" s="4"/>
      <c r="AU305" s="4"/>
      <c r="AV305" s="4"/>
    </row>
    <row r="306" spans="2:48" ht="15" customHeight="1">
      <c r="B306" s="232" t="s">
        <v>265</v>
      </c>
      <c r="C306" s="217" t="s">
        <v>155</v>
      </c>
      <c r="D306" s="215">
        <v>19234.03305785124</v>
      </c>
      <c r="E306" s="216">
        <v>6.5421304762254717E-2</v>
      </c>
      <c r="F306" s="266" t="s">
        <v>39</v>
      </c>
      <c r="G306" s="183"/>
      <c r="H306" s="28"/>
      <c r="I306" s="6"/>
      <c r="J306" s="424"/>
      <c r="K306" s="424"/>
      <c r="L306" s="1"/>
      <c r="AT306" s="4"/>
      <c r="AU306" s="4"/>
      <c r="AV306" s="4"/>
    </row>
    <row r="307" spans="2:48" ht="15" customHeight="1">
      <c r="B307" s="206" t="s">
        <v>333</v>
      </c>
      <c r="C307" s="257" t="s">
        <v>155</v>
      </c>
      <c r="D307" s="208">
        <v>0.20504881</v>
      </c>
      <c r="E307" s="210">
        <v>-0.16689157948197053</v>
      </c>
      <c r="F307" s="260" t="s">
        <v>39</v>
      </c>
      <c r="G307" s="183"/>
      <c r="H307" s="28"/>
      <c r="I307" s="6"/>
      <c r="J307" s="424"/>
      <c r="K307" s="424"/>
      <c r="L307" s="1"/>
      <c r="AT307" s="4"/>
      <c r="AU307" s="4"/>
      <c r="AV307" s="4"/>
    </row>
    <row r="308" spans="2:48" ht="15" customHeight="1">
      <c r="B308" s="232" t="s">
        <v>336</v>
      </c>
      <c r="C308" s="217" t="s">
        <v>154</v>
      </c>
      <c r="D308" s="214">
        <v>19.12839</v>
      </c>
      <c r="E308" s="216">
        <v>3.0536565765969526E-2</v>
      </c>
      <c r="F308" s="266" t="s">
        <v>39</v>
      </c>
      <c r="G308" s="183"/>
      <c r="H308" s="28"/>
      <c r="I308" s="6"/>
      <c r="J308" s="424"/>
      <c r="K308" s="424"/>
      <c r="L308" s="1"/>
      <c r="AT308" s="4"/>
      <c r="AU308" s="4"/>
      <c r="AV308" s="4"/>
    </row>
    <row r="309" spans="2:48" ht="24" customHeight="1">
      <c r="B309" s="402" t="s">
        <v>361</v>
      </c>
      <c r="C309" s="44"/>
      <c r="D309" s="46"/>
      <c r="E309" s="46"/>
      <c r="F309" s="46"/>
      <c r="G309" s="38"/>
    </row>
  </sheetData>
  <mergeCells count="178">
    <mergeCell ref="C2:K3"/>
    <mergeCell ref="B7:B8"/>
    <mergeCell ref="C7:C8"/>
    <mergeCell ref="D7:D8"/>
    <mergeCell ref="E7:E8"/>
    <mergeCell ref="F7:F8"/>
    <mergeCell ref="B14:B15"/>
    <mergeCell ref="C14:C15"/>
    <mergeCell ref="D14:D15"/>
    <mergeCell ref="E14:E15"/>
    <mergeCell ref="F14:G14"/>
    <mergeCell ref="H14:H15"/>
    <mergeCell ref="I14:I15"/>
    <mergeCell ref="B24:B25"/>
    <mergeCell ref="C24:C25"/>
    <mergeCell ref="D24:D25"/>
    <mergeCell ref="E24:E25"/>
    <mergeCell ref="F24:G24"/>
    <mergeCell ref="H24:H25"/>
    <mergeCell ref="I24:I25"/>
    <mergeCell ref="I40:I41"/>
    <mergeCell ref="B44:B45"/>
    <mergeCell ref="C44:C45"/>
    <mergeCell ref="D44:D45"/>
    <mergeCell ref="E44:E45"/>
    <mergeCell ref="F44:G44"/>
    <mergeCell ref="H44:H45"/>
    <mergeCell ref="I44:I45"/>
    <mergeCell ref="I32:I33"/>
    <mergeCell ref="B38:B39"/>
    <mergeCell ref="C38:C39"/>
    <mergeCell ref="D38:D39"/>
    <mergeCell ref="E38:E39"/>
    <mergeCell ref="F38:G38"/>
    <mergeCell ref="H38:H39"/>
    <mergeCell ref="I38:I39"/>
    <mergeCell ref="B32:B33"/>
    <mergeCell ref="C32:C33"/>
    <mergeCell ref="D32:D33"/>
    <mergeCell ref="E32:E33"/>
    <mergeCell ref="F32:G32"/>
    <mergeCell ref="H32:H33"/>
    <mergeCell ref="I54:I59"/>
    <mergeCell ref="B62:B63"/>
    <mergeCell ref="C62:C63"/>
    <mergeCell ref="D62:D63"/>
    <mergeCell ref="E62:E63"/>
    <mergeCell ref="F62:G62"/>
    <mergeCell ref="H62:H63"/>
    <mergeCell ref="I62:I63"/>
    <mergeCell ref="I47:I49"/>
    <mergeCell ref="B52:B53"/>
    <mergeCell ref="C52:C53"/>
    <mergeCell ref="D52:D53"/>
    <mergeCell ref="E52:E53"/>
    <mergeCell ref="F52:G52"/>
    <mergeCell ref="H52:H53"/>
    <mergeCell ref="I52:I53"/>
    <mergeCell ref="I88:I96"/>
    <mergeCell ref="B99:B100"/>
    <mergeCell ref="C99:C100"/>
    <mergeCell ref="D99:D100"/>
    <mergeCell ref="E99:E100"/>
    <mergeCell ref="F99:G99"/>
    <mergeCell ref="H99:H100"/>
    <mergeCell ref="I99:I100"/>
    <mergeCell ref="I69:I70"/>
    <mergeCell ref="I71:I83"/>
    <mergeCell ref="B86:B87"/>
    <mergeCell ref="C86:C87"/>
    <mergeCell ref="D86:D87"/>
    <mergeCell ref="E86:E87"/>
    <mergeCell ref="F86:G86"/>
    <mergeCell ref="H86:H87"/>
    <mergeCell ref="I86:I87"/>
    <mergeCell ref="B69:B70"/>
    <mergeCell ref="C69:C70"/>
    <mergeCell ref="D69:D70"/>
    <mergeCell ref="E69:E70"/>
    <mergeCell ref="F69:G69"/>
    <mergeCell ref="H69:H70"/>
    <mergeCell ref="B126:I126"/>
    <mergeCell ref="B128:B129"/>
    <mergeCell ref="C128:C129"/>
    <mergeCell ref="D128:D129"/>
    <mergeCell ref="E128:E129"/>
    <mergeCell ref="F128:G128"/>
    <mergeCell ref="H128:H129"/>
    <mergeCell ref="I128:I129"/>
    <mergeCell ref="I101:I109"/>
    <mergeCell ref="B112:B113"/>
    <mergeCell ref="C112:C113"/>
    <mergeCell ref="D112:D113"/>
    <mergeCell ref="E112:E113"/>
    <mergeCell ref="F112:G112"/>
    <mergeCell ref="H112:H113"/>
    <mergeCell ref="I112:I113"/>
    <mergeCell ref="I147:I155"/>
    <mergeCell ref="B158:B159"/>
    <mergeCell ref="C158:C159"/>
    <mergeCell ref="D158:D159"/>
    <mergeCell ref="E158:E159"/>
    <mergeCell ref="F158:G158"/>
    <mergeCell ref="H158:H159"/>
    <mergeCell ref="I158:I159"/>
    <mergeCell ref="I130:I142"/>
    <mergeCell ref="B145:B146"/>
    <mergeCell ref="C145:C146"/>
    <mergeCell ref="D145:D146"/>
    <mergeCell ref="E145:E146"/>
    <mergeCell ref="F145:G145"/>
    <mergeCell ref="H145:H146"/>
    <mergeCell ref="I145:I146"/>
    <mergeCell ref="I173:I191"/>
    <mergeCell ref="B195:B196"/>
    <mergeCell ref="C195:C196"/>
    <mergeCell ref="D195:D196"/>
    <mergeCell ref="E195:E196"/>
    <mergeCell ref="F195:G195"/>
    <mergeCell ref="H195:H196"/>
    <mergeCell ref="I195:I196"/>
    <mergeCell ref="I160:I168"/>
    <mergeCell ref="B171:B172"/>
    <mergeCell ref="C171:C172"/>
    <mergeCell ref="D171:D172"/>
    <mergeCell ref="E171:E172"/>
    <mergeCell ref="F171:G171"/>
    <mergeCell ref="H171:H172"/>
    <mergeCell ref="I171:I172"/>
    <mergeCell ref="I211:I212"/>
    <mergeCell ref="B223:B224"/>
    <mergeCell ref="C223:C224"/>
    <mergeCell ref="D223:D224"/>
    <mergeCell ref="E223:E224"/>
    <mergeCell ref="F223:G223"/>
    <mergeCell ref="H223:H224"/>
    <mergeCell ref="I223:I224"/>
    <mergeCell ref="B211:B212"/>
    <mergeCell ref="C211:C212"/>
    <mergeCell ref="D211:D212"/>
    <mergeCell ref="E211:E212"/>
    <mergeCell ref="F211:G211"/>
    <mergeCell ref="H211:H212"/>
    <mergeCell ref="I233:I234"/>
    <mergeCell ref="B255:B256"/>
    <mergeCell ref="C255:C256"/>
    <mergeCell ref="D255:D256"/>
    <mergeCell ref="E255:E256"/>
    <mergeCell ref="F255:G255"/>
    <mergeCell ref="H255:H256"/>
    <mergeCell ref="I255:I256"/>
    <mergeCell ref="B233:B234"/>
    <mergeCell ref="C233:C234"/>
    <mergeCell ref="D233:D234"/>
    <mergeCell ref="E233:E234"/>
    <mergeCell ref="F233:G233"/>
    <mergeCell ref="H233:H234"/>
    <mergeCell ref="B246:B247"/>
    <mergeCell ref="C246:C247"/>
    <mergeCell ref="D246:D247"/>
    <mergeCell ref="E246:E247"/>
    <mergeCell ref="F246:G246"/>
    <mergeCell ref="H246:H247"/>
    <mergeCell ref="I246:I247"/>
    <mergeCell ref="I263:I264"/>
    <mergeCell ref="B271:B272"/>
    <mergeCell ref="C271:C272"/>
    <mergeCell ref="D271:D272"/>
    <mergeCell ref="E271:E272"/>
    <mergeCell ref="F271:G271"/>
    <mergeCell ref="H271:H272"/>
    <mergeCell ref="I271:I272"/>
    <mergeCell ref="B263:B264"/>
    <mergeCell ref="C263:C264"/>
    <mergeCell ref="D263:D264"/>
    <mergeCell ref="E263:E264"/>
    <mergeCell ref="F263:G263"/>
    <mergeCell ref="H263:H264"/>
  </mergeCells>
  <pageMargins left="0.23622047244094491" right="0.15748031496062992" top="0.43307086614173229" bottom="0.4" header="0" footer="0"/>
  <pageSetup paperSize="9" scale="86" fitToHeight="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7"/>
  <sheetViews>
    <sheetView showGridLines="0" workbookViewId="0">
      <selection activeCell="C5" sqref="C5"/>
    </sheetView>
  </sheetViews>
  <sheetFormatPr baseColWidth="10" defaultRowHeight="12.75"/>
  <cols>
    <col min="1" max="1" width="0.5703125" style="4" customWidth="1"/>
    <col min="2" max="2" width="25.5703125" style="4" customWidth="1"/>
    <col min="3" max="3" width="41.7109375" style="4" customWidth="1"/>
    <col min="4" max="4" width="15.7109375" style="39" customWidth="1"/>
    <col min="5" max="5" width="21.42578125" style="18" customWidth="1"/>
    <col min="6" max="6" width="14.42578125" style="4" customWidth="1"/>
    <col min="7" max="7" width="11.42578125" style="5" customWidth="1"/>
    <col min="8" max="8" width="36" style="18" customWidth="1"/>
    <col min="9" max="9" width="1.85546875" style="62" customWidth="1"/>
    <col min="10" max="10" width="22.140625" style="7" customWidth="1"/>
    <col min="11" max="26" width="11.42578125" style="7"/>
    <col min="27" max="16384" width="11.42578125" style="4"/>
  </cols>
  <sheetData>
    <row r="1" spans="2:26" s="457" customFormat="1" ht="14.25"/>
    <row r="2" spans="2:26" s="457" customFormat="1" ht="14.25" customHeight="1">
      <c r="D2" s="501" t="s">
        <v>389</v>
      </c>
      <c r="E2" s="501"/>
      <c r="F2" s="501"/>
      <c r="G2" s="501"/>
      <c r="H2" s="501"/>
      <c r="I2" s="458"/>
      <c r="J2" s="458"/>
      <c r="K2" s="458"/>
    </row>
    <row r="3" spans="2:26" s="457" customFormat="1" ht="14.25" customHeight="1">
      <c r="D3" s="501"/>
      <c r="E3" s="501"/>
      <c r="F3" s="501"/>
      <c r="G3" s="501"/>
      <c r="H3" s="501"/>
      <c r="I3" s="458"/>
      <c r="J3" s="458"/>
      <c r="K3" s="458"/>
    </row>
    <row r="4" spans="2:26" s="457" customFormat="1" ht="14.25">
      <c r="D4" s="457" t="s">
        <v>39</v>
      </c>
    </row>
    <row r="5" spans="2:26" s="459" customFormat="1" ht="14.25"/>
    <row r="6" spans="2:26">
      <c r="J6" s="29"/>
      <c r="K6" s="29"/>
    </row>
    <row r="7" spans="2:26">
      <c r="B7" s="353" t="s">
        <v>102</v>
      </c>
      <c r="C7" s="353" t="s">
        <v>103</v>
      </c>
      <c r="D7" s="354" t="s">
        <v>104</v>
      </c>
      <c r="E7" s="355" t="s">
        <v>105</v>
      </c>
      <c r="F7" s="355" t="s">
        <v>106</v>
      </c>
      <c r="G7" s="353" t="s">
        <v>108</v>
      </c>
      <c r="H7" s="362" t="s">
        <v>107</v>
      </c>
      <c r="I7" s="33"/>
      <c r="J7" s="3"/>
      <c r="K7" s="29"/>
    </row>
    <row r="8" spans="2:26" s="55" customFormat="1" ht="22.5">
      <c r="B8" s="331" t="s">
        <v>26</v>
      </c>
      <c r="C8" s="331" t="s">
        <v>194</v>
      </c>
      <c r="D8" s="332" t="s">
        <v>159</v>
      </c>
      <c r="E8" s="333" t="s">
        <v>192</v>
      </c>
      <c r="F8" s="334" t="s">
        <v>109</v>
      </c>
      <c r="G8" s="335" t="s">
        <v>136</v>
      </c>
      <c r="H8" s="363" t="s">
        <v>191</v>
      </c>
      <c r="I8" s="68"/>
      <c r="J8" s="369"/>
      <c r="K8" s="370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2:26" s="55" customFormat="1" ht="33.75">
      <c r="B9" s="336" t="s">
        <v>83</v>
      </c>
      <c r="C9" s="336" t="s">
        <v>111</v>
      </c>
      <c r="D9" s="337" t="s">
        <v>110</v>
      </c>
      <c r="E9" s="338" t="s">
        <v>79</v>
      </c>
      <c r="F9" s="339" t="s">
        <v>51</v>
      </c>
      <c r="G9" s="340" t="s">
        <v>39</v>
      </c>
      <c r="H9" s="364" t="s">
        <v>191</v>
      </c>
      <c r="I9" s="69"/>
      <c r="J9" s="371"/>
      <c r="K9" s="370"/>
      <c r="L9" s="56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2:26" s="58" customFormat="1" ht="22.5">
      <c r="B10" s="331" t="s">
        <v>113</v>
      </c>
      <c r="C10" s="331" t="s">
        <v>114</v>
      </c>
      <c r="D10" s="332" t="s">
        <v>112</v>
      </c>
      <c r="E10" s="333" t="s">
        <v>84</v>
      </c>
      <c r="F10" s="341" t="s">
        <v>109</v>
      </c>
      <c r="G10" s="342" t="s">
        <v>39</v>
      </c>
      <c r="H10" s="363" t="s">
        <v>191</v>
      </c>
      <c r="I10" s="68"/>
      <c r="J10" s="372"/>
      <c r="K10" s="373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2:26" s="58" customFormat="1" ht="22.5">
      <c r="B11" s="343" t="s">
        <v>16</v>
      </c>
      <c r="C11" s="343" t="s">
        <v>116</v>
      </c>
      <c r="D11" s="344" t="s">
        <v>112</v>
      </c>
      <c r="E11" s="345" t="s">
        <v>84</v>
      </c>
      <c r="F11" s="339" t="s">
        <v>109</v>
      </c>
      <c r="G11" s="340" t="s">
        <v>39</v>
      </c>
      <c r="H11" s="364" t="s">
        <v>191</v>
      </c>
      <c r="I11" s="69"/>
      <c r="J11" s="374"/>
      <c r="K11" s="373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2:26" s="58" customFormat="1" ht="11.25">
      <c r="B12" s="346" t="s">
        <v>17</v>
      </c>
      <c r="C12" s="347" t="s">
        <v>115</v>
      </c>
      <c r="D12" s="348" t="s">
        <v>112</v>
      </c>
      <c r="E12" s="333" t="s">
        <v>84</v>
      </c>
      <c r="F12" s="341" t="s">
        <v>109</v>
      </c>
      <c r="G12" s="342" t="s">
        <v>39</v>
      </c>
      <c r="H12" s="363" t="s">
        <v>191</v>
      </c>
      <c r="I12" s="68"/>
      <c r="J12" s="374"/>
      <c r="K12" s="373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2:26" s="58" customFormat="1" ht="22.5">
      <c r="B13" s="343" t="s">
        <v>62</v>
      </c>
      <c r="C13" s="343" t="s">
        <v>195</v>
      </c>
      <c r="D13" s="344" t="s">
        <v>36</v>
      </c>
      <c r="E13" s="345" t="s">
        <v>84</v>
      </c>
      <c r="F13" s="345" t="s">
        <v>109</v>
      </c>
      <c r="G13" s="340" t="s">
        <v>39</v>
      </c>
      <c r="H13" s="364" t="s">
        <v>191</v>
      </c>
      <c r="I13" s="69"/>
      <c r="J13" s="374"/>
      <c r="K13" s="373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2:26" s="55" customFormat="1" ht="22.5">
      <c r="B14" s="331" t="s">
        <v>27</v>
      </c>
      <c r="C14" s="331" t="s">
        <v>131</v>
      </c>
      <c r="D14" s="332" t="s">
        <v>36</v>
      </c>
      <c r="E14" s="333" t="s">
        <v>47</v>
      </c>
      <c r="F14" s="341" t="s">
        <v>117</v>
      </c>
      <c r="G14" s="342" t="s">
        <v>136</v>
      </c>
      <c r="H14" s="363" t="s">
        <v>191</v>
      </c>
      <c r="I14" s="68"/>
      <c r="J14" s="372"/>
      <c r="K14" s="370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2:26" s="55" customFormat="1" ht="22.5">
      <c r="B15" s="343" t="s">
        <v>199</v>
      </c>
      <c r="C15" s="343" t="s">
        <v>118</v>
      </c>
      <c r="D15" s="344" t="s">
        <v>200</v>
      </c>
      <c r="E15" s="345" t="s">
        <v>201</v>
      </c>
      <c r="F15" s="345" t="s">
        <v>117</v>
      </c>
      <c r="G15" s="340" t="s">
        <v>39</v>
      </c>
      <c r="H15" s="364" t="s">
        <v>191</v>
      </c>
      <c r="I15" s="69"/>
      <c r="J15" s="374"/>
      <c r="K15" s="370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2:26" s="58" customFormat="1" ht="33.75">
      <c r="B16" s="331" t="s">
        <v>120</v>
      </c>
      <c r="C16" s="331" t="s">
        <v>120</v>
      </c>
      <c r="D16" s="332" t="s">
        <v>119</v>
      </c>
      <c r="E16" s="333" t="s">
        <v>48</v>
      </c>
      <c r="F16" s="349" t="s">
        <v>117</v>
      </c>
      <c r="G16" s="335" t="s">
        <v>39</v>
      </c>
      <c r="H16" s="363" t="s">
        <v>191</v>
      </c>
      <c r="I16" s="68"/>
      <c r="J16" s="369"/>
      <c r="K16" s="373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spans="2:26" s="58" customFormat="1" ht="33.75">
      <c r="B17" s="343" t="s">
        <v>121</v>
      </c>
      <c r="C17" s="343" t="s">
        <v>121</v>
      </c>
      <c r="D17" s="344" t="s">
        <v>119</v>
      </c>
      <c r="E17" s="345" t="s">
        <v>48</v>
      </c>
      <c r="F17" s="345" t="s">
        <v>117</v>
      </c>
      <c r="G17" s="340" t="s">
        <v>39</v>
      </c>
      <c r="H17" s="364" t="s">
        <v>191</v>
      </c>
      <c r="I17" s="69"/>
      <c r="J17" s="374"/>
      <c r="K17" s="373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spans="2:26" s="55" customFormat="1" ht="33.75">
      <c r="B18" s="331" t="s">
        <v>123</v>
      </c>
      <c r="C18" s="331" t="s">
        <v>189</v>
      </c>
      <c r="D18" s="332" t="s">
        <v>122</v>
      </c>
      <c r="E18" s="333" t="s">
        <v>48</v>
      </c>
      <c r="F18" s="341" t="s">
        <v>117</v>
      </c>
      <c r="G18" s="335" t="s">
        <v>61</v>
      </c>
      <c r="H18" s="363" t="s">
        <v>191</v>
      </c>
      <c r="I18" s="68"/>
      <c r="J18" s="372"/>
      <c r="K18" s="370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2:26" s="55" customFormat="1" ht="33.75">
      <c r="B19" s="343" t="s">
        <v>123</v>
      </c>
      <c r="C19" s="343" t="s">
        <v>190</v>
      </c>
      <c r="D19" s="344" t="s">
        <v>122</v>
      </c>
      <c r="E19" s="345" t="s">
        <v>48</v>
      </c>
      <c r="F19" s="345" t="s">
        <v>117</v>
      </c>
      <c r="G19" s="340" t="s">
        <v>39</v>
      </c>
      <c r="H19" s="364" t="s">
        <v>185</v>
      </c>
      <c r="I19" s="69"/>
      <c r="J19" s="374"/>
      <c r="K19" s="370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2:26" s="55" customFormat="1" ht="11.25">
      <c r="B20" s="347" t="s">
        <v>181</v>
      </c>
      <c r="C20" s="347" t="s">
        <v>182</v>
      </c>
      <c r="D20" s="348" t="s">
        <v>174</v>
      </c>
      <c r="E20" s="333" t="s">
        <v>171</v>
      </c>
      <c r="F20" s="350" t="s">
        <v>117</v>
      </c>
      <c r="G20" s="335" t="s">
        <v>39</v>
      </c>
      <c r="H20" s="365" t="s">
        <v>186</v>
      </c>
      <c r="I20" s="69"/>
      <c r="J20" s="369"/>
      <c r="K20" s="370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2:26" s="55" customFormat="1" ht="11.25">
      <c r="B21" s="343" t="s">
        <v>99</v>
      </c>
      <c r="C21" s="343" t="s">
        <v>165</v>
      </c>
      <c r="D21" s="344" t="s">
        <v>128</v>
      </c>
      <c r="E21" s="345" t="s">
        <v>162</v>
      </c>
      <c r="F21" s="345" t="s">
        <v>117</v>
      </c>
      <c r="G21" s="340" t="s">
        <v>39</v>
      </c>
      <c r="H21" s="364" t="s">
        <v>191</v>
      </c>
      <c r="I21" s="69"/>
      <c r="J21" s="374"/>
      <c r="K21" s="370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2:26" s="55" customFormat="1" ht="11.25">
      <c r="B22" s="331" t="s">
        <v>28</v>
      </c>
      <c r="C22" s="331" t="s">
        <v>132</v>
      </c>
      <c r="D22" s="332" t="s">
        <v>193</v>
      </c>
      <c r="E22" s="333" t="s">
        <v>47</v>
      </c>
      <c r="F22" s="341" t="s">
        <v>117</v>
      </c>
      <c r="G22" s="335" t="s">
        <v>39</v>
      </c>
      <c r="H22" s="363" t="s">
        <v>191</v>
      </c>
      <c r="I22" s="68"/>
      <c r="J22" s="369"/>
      <c r="K22" s="370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2:26" s="55" customFormat="1" ht="11.25">
      <c r="B23" s="336" t="s">
        <v>150</v>
      </c>
      <c r="C23" s="336" t="s">
        <v>151</v>
      </c>
      <c r="D23" s="337" t="s">
        <v>152</v>
      </c>
      <c r="E23" s="345" t="s">
        <v>79</v>
      </c>
      <c r="F23" s="351" t="s">
        <v>117</v>
      </c>
      <c r="G23" s="340" t="s">
        <v>39</v>
      </c>
      <c r="H23" s="364" t="s">
        <v>191</v>
      </c>
      <c r="I23" s="69"/>
      <c r="J23" s="369"/>
      <c r="K23" s="370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2:26" s="55" customFormat="1" ht="11.25">
      <c r="B24" s="331" t="s">
        <v>125</v>
      </c>
      <c r="C24" s="331" t="s">
        <v>133</v>
      </c>
      <c r="D24" s="332" t="s">
        <v>124</v>
      </c>
      <c r="E24" s="333" t="s">
        <v>47</v>
      </c>
      <c r="F24" s="341" t="s">
        <v>117</v>
      </c>
      <c r="G24" s="335" t="s">
        <v>39</v>
      </c>
      <c r="H24" s="363" t="s">
        <v>191</v>
      </c>
      <c r="I24" s="68"/>
      <c r="J24" s="369"/>
      <c r="K24" s="370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2:26" s="55" customFormat="1" ht="22.5">
      <c r="B25" s="336" t="s">
        <v>126</v>
      </c>
      <c r="C25" s="336" t="s">
        <v>130</v>
      </c>
      <c r="D25" s="337" t="s">
        <v>127</v>
      </c>
      <c r="E25" s="340" t="s">
        <v>210</v>
      </c>
      <c r="F25" s="339" t="s">
        <v>117</v>
      </c>
      <c r="G25" s="352" t="s">
        <v>39</v>
      </c>
      <c r="H25" s="366" t="s">
        <v>175</v>
      </c>
      <c r="I25" s="70"/>
      <c r="J25" s="369"/>
      <c r="K25" s="370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2:26" s="55" customFormat="1" ht="22.5">
      <c r="B26" s="331" t="s">
        <v>268</v>
      </c>
      <c r="C26" s="331" t="s">
        <v>129</v>
      </c>
      <c r="D26" s="342" t="s">
        <v>127</v>
      </c>
      <c r="E26" s="342" t="s">
        <v>269</v>
      </c>
      <c r="F26" s="341" t="s">
        <v>117</v>
      </c>
      <c r="G26" s="342" t="s">
        <v>39</v>
      </c>
      <c r="H26" s="367" t="s">
        <v>270</v>
      </c>
      <c r="I26" s="70"/>
      <c r="J26" s="369"/>
      <c r="K26" s="370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2:26" s="55" customFormat="1" ht="22.5">
      <c r="B27" s="336" t="s">
        <v>271</v>
      </c>
      <c r="C27" s="336" t="s">
        <v>272</v>
      </c>
      <c r="D27" s="337" t="s">
        <v>15</v>
      </c>
      <c r="E27" s="345" t="s">
        <v>49</v>
      </c>
      <c r="F27" s="339" t="s">
        <v>117</v>
      </c>
      <c r="G27" s="352" t="s">
        <v>266</v>
      </c>
      <c r="H27" s="364" t="s">
        <v>191</v>
      </c>
      <c r="I27" s="69"/>
      <c r="J27" s="369"/>
      <c r="K27" s="370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2:26" s="55" customFormat="1" ht="22.5">
      <c r="B28" s="331" t="s">
        <v>271</v>
      </c>
      <c r="C28" s="331" t="s">
        <v>319</v>
      </c>
      <c r="D28" s="342" t="s">
        <v>15</v>
      </c>
      <c r="E28" s="342" t="s">
        <v>302</v>
      </c>
      <c r="F28" s="341" t="s">
        <v>117</v>
      </c>
      <c r="G28" s="342" t="s">
        <v>266</v>
      </c>
      <c r="H28" s="367" t="s">
        <v>320</v>
      </c>
      <c r="I28" s="69"/>
      <c r="J28" s="369"/>
      <c r="K28" s="370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2:26" s="55" customFormat="1" ht="11.25">
      <c r="B29" s="336" t="s">
        <v>218</v>
      </c>
      <c r="C29" s="336" t="s">
        <v>340</v>
      </c>
      <c r="D29" s="337" t="s">
        <v>15</v>
      </c>
      <c r="E29" s="345" t="s">
        <v>217</v>
      </c>
      <c r="F29" s="339" t="s">
        <v>117</v>
      </c>
      <c r="G29" s="352" t="s">
        <v>341</v>
      </c>
      <c r="H29" s="368" t="s">
        <v>346</v>
      </c>
      <c r="I29" s="69"/>
      <c r="J29" s="369"/>
      <c r="K29" s="370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2:26" s="55" customFormat="1" ht="11.25">
      <c r="B30" s="331" t="s">
        <v>350</v>
      </c>
      <c r="C30" s="331" t="s">
        <v>351</v>
      </c>
      <c r="D30" s="342" t="s">
        <v>15</v>
      </c>
      <c r="E30" s="342" t="s">
        <v>217</v>
      </c>
      <c r="F30" s="341" t="s">
        <v>51</v>
      </c>
      <c r="G30" s="342" t="s">
        <v>341</v>
      </c>
      <c r="H30" s="367" t="s">
        <v>352</v>
      </c>
      <c r="I30" s="69"/>
      <c r="J30" s="369"/>
      <c r="K30" s="370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2:26" s="55" customFormat="1" ht="11.25">
      <c r="B31" s="336" t="s">
        <v>273</v>
      </c>
      <c r="C31" s="336" t="s">
        <v>135</v>
      </c>
      <c r="D31" s="337" t="s">
        <v>15</v>
      </c>
      <c r="E31" s="345" t="s">
        <v>50</v>
      </c>
      <c r="F31" s="339" t="s">
        <v>117</v>
      </c>
      <c r="G31" s="352" t="s">
        <v>42</v>
      </c>
      <c r="H31" s="368" t="s">
        <v>191</v>
      </c>
      <c r="I31" s="68"/>
      <c r="J31" s="369"/>
      <c r="K31" s="370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2:26" s="55" customFormat="1" ht="11.25">
      <c r="B32" s="331" t="s">
        <v>342</v>
      </c>
      <c r="C32" s="331" t="s">
        <v>274</v>
      </c>
      <c r="D32" s="342" t="s">
        <v>134</v>
      </c>
      <c r="E32" s="342" t="s">
        <v>278</v>
      </c>
      <c r="F32" s="341" t="s">
        <v>117</v>
      </c>
      <c r="G32" s="342" t="s">
        <v>42</v>
      </c>
      <c r="H32" s="367" t="s">
        <v>191</v>
      </c>
      <c r="I32" s="69"/>
      <c r="J32" s="369"/>
      <c r="K32" s="370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2:26" s="55" customFormat="1" ht="11.25">
      <c r="B33" s="336" t="s">
        <v>342</v>
      </c>
      <c r="C33" s="336" t="s">
        <v>343</v>
      </c>
      <c r="D33" s="337" t="s">
        <v>134</v>
      </c>
      <c r="E33" s="345" t="s">
        <v>344</v>
      </c>
      <c r="F33" s="339" t="s">
        <v>345</v>
      </c>
      <c r="G33" s="352" t="s">
        <v>267</v>
      </c>
      <c r="H33" s="368" t="s">
        <v>346</v>
      </c>
      <c r="I33" s="69"/>
      <c r="J33" s="369"/>
      <c r="K33" s="370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2:26" s="55" customFormat="1" ht="11.25">
      <c r="B34" s="331" t="s">
        <v>184</v>
      </c>
      <c r="C34" s="331" t="s">
        <v>275</v>
      </c>
      <c r="D34" s="342" t="s">
        <v>134</v>
      </c>
      <c r="E34" s="342" t="s">
        <v>49</v>
      </c>
      <c r="F34" s="341" t="s">
        <v>117</v>
      </c>
      <c r="G34" s="342" t="s">
        <v>41</v>
      </c>
      <c r="H34" s="367" t="s">
        <v>191</v>
      </c>
      <c r="I34" s="68"/>
      <c r="J34" s="369"/>
      <c r="K34" s="370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2:26" s="55" customFormat="1" ht="22.5">
      <c r="B35" s="336" t="s">
        <v>338</v>
      </c>
      <c r="C35" s="336" t="s">
        <v>339</v>
      </c>
      <c r="D35" s="337" t="s">
        <v>134</v>
      </c>
      <c r="E35" s="345" t="s">
        <v>32</v>
      </c>
      <c r="F35" s="339" t="s">
        <v>117</v>
      </c>
      <c r="G35" s="352" t="s">
        <v>32</v>
      </c>
      <c r="H35" s="368" t="s">
        <v>346</v>
      </c>
      <c r="I35" s="69"/>
      <c r="J35" s="369"/>
      <c r="K35" s="370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2:26" s="7" customFormat="1">
      <c r="B36" s="331" t="s">
        <v>183</v>
      </c>
      <c r="C36" s="331" t="s">
        <v>276</v>
      </c>
      <c r="D36" s="342" t="s">
        <v>76</v>
      </c>
      <c r="E36" s="342" t="s">
        <v>277</v>
      </c>
      <c r="F36" s="341" t="s">
        <v>345</v>
      </c>
      <c r="G36" s="342" t="s">
        <v>39</v>
      </c>
      <c r="H36" s="367" t="s">
        <v>346</v>
      </c>
      <c r="I36" s="69"/>
      <c r="J36" s="369"/>
      <c r="K36" s="1"/>
      <c r="L36"/>
      <c r="M36"/>
      <c r="N36"/>
      <c r="O36"/>
      <c r="P36"/>
      <c r="Q36"/>
    </row>
    <row r="37" spans="2:26">
      <c r="C37"/>
      <c r="J37" s="29"/>
      <c r="K37" s="29"/>
    </row>
  </sheetData>
  <mergeCells count="1">
    <mergeCell ref="D2:H3"/>
  </mergeCells>
  <pageMargins left="0.23622047244094491" right="0.15748031496062992" top="0.43307086614173229" bottom="0.4" header="0" footer="0"/>
  <pageSetup paperSize="9" fitToHeight="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sqref="A1:B1"/>
    </sheetView>
  </sheetViews>
  <sheetFormatPr baseColWidth="10" defaultRowHeight="12.75"/>
  <cols>
    <col min="1" max="1" width="7.7109375" style="89" customWidth="1"/>
    <col min="2" max="3" width="14.140625" style="89" customWidth="1"/>
    <col min="4" max="6" width="11.42578125" style="89"/>
    <col min="7" max="8" width="12.28515625" style="89" customWidth="1"/>
    <col min="9" max="9" width="12" style="89" customWidth="1"/>
    <col min="10" max="16" width="11.42578125" style="89"/>
    <col min="17" max="17" width="11" style="89" bestFit="1" customWidth="1"/>
    <col min="18" max="18" width="10.140625" style="89" bestFit="1" customWidth="1"/>
    <col min="19" max="19" width="8.28515625" style="89" bestFit="1" customWidth="1"/>
    <col min="20" max="20" width="6.5703125" style="89" customWidth="1"/>
    <col min="21" max="21" width="11" style="89" bestFit="1" customWidth="1"/>
    <col min="22" max="22" width="6.85546875" style="89" bestFit="1" customWidth="1"/>
    <col min="23" max="23" width="11" style="89" bestFit="1" customWidth="1"/>
    <col min="24" max="24" width="8.42578125" style="89" customWidth="1"/>
    <col min="25" max="25" width="11.42578125" style="89"/>
    <col min="26" max="26" width="13.7109375" style="89" customWidth="1"/>
    <col min="27" max="16384" width="11.42578125" style="89"/>
  </cols>
  <sheetData>
    <row r="1" spans="1:30">
      <c r="A1" s="503" t="s">
        <v>52</v>
      </c>
      <c r="B1" s="504"/>
      <c r="C1" s="88"/>
      <c r="D1" s="88"/>
      <c r="E1" s="88"/>
      <c r="F1" s="88"/>
    </row>
    <row r="2" spans="1:30">
      <c r="A2" s="505" t="s">
        <v>53</v>
      </c>
      <c r="B2" s="504"/>
      <c r="C2" s="88"/>
      <c r="D2" s="88"/>
      <c r="E2" s="88"/>
      <c r="F2" s="88"/>
    </row>
    <row r="3" spans="1:30">
      <c r="A3" s="88"/>
      <c r="B3" s="88"/>
      <c r="C3" s="88"/>
      <c r="D3" s="88"/>
      <c r="E3" s="88"/>
      <c r="F3" s="88"/>
      <c r="S3" s="90"/>
    </row>
    <row r="4" spans="1:30">
      <c r="A4" s="91" t="s">
        <v>54</v>
      </c>
      <c r="B4" s="88"/>
      <c r="C4" s="88"/>
      <c r="D4" s="88"/>
      <c r="E4" s="88"/>
      <c r="F4" s="88"/>
    </row>
    <row r="5" spans="1:30">
      <c r="A5" s="92" t="s">
        <v>55</v>
      </c>
      <c r="B5" s="88"/>
      <c r="C5" s="88"/>
      <c r="D5" s="88"/>
      <c r="E5" s="88"/>
      <c r="F5" s="88"/>
    </row>
    <row r="6" spans="1:30">
      <c r="A6" s="88" t="s">
        <v>56</v>
      </c>
      <c r="B6" s="88"/>
      <c r="C6" s="88"/>
      <c r="D6" s="88"/>
      <c r="E6" s="88"/>
      <c r="F6" s="88"/>
    </row>
    <row r="7" spans="1:30">
      <c r="A7" s="93" t="s">
        <v>219</v>
      </c>
      <c r="B7" s="94"/>
      <c r="C7" s="94"/>
      <c r="D7" s="94"/>
      <c r="E7" s="94"/>
      <c r="F7" s="94"/>
      <c r="G7" s="94"/>
    </row>
    <row r="8" spans="1:30">
      <c r="A8" s="95"/>
      <c r="B8" s="96"/>
      <c r="C8" s="97"/>
      <c r="D8" s="96"/>
      <c r="E8" s="95"/>
      <c r="F8" s="98"/>
      <c r="G8" s="95"/>
      <c r="H8" s="98"/>
      <c r="I8" s="95"/>
      <c r="J8" s="95"/>
      <c r="K8" s="98"/>
      <c r="L8" s="97"/>
      <c r="M8" s="95"/>
      <c r="N8" s="96"/>
      <c r="O8" s="96"/>
      <c r="P8" s="99"/>
      <c r="Q8" s="100"/>
      <c r="R8" s="99"/>
      <c r="S8" s="100"/>
      <c r="T8" s="100"/>
      <c r="U8" s="101"/>
    </row>
    <row r="9" spans="1:30" ht="26.25" thickBot="1">
      <c r="A9" s="99"/>
      <c r="B9" s="102"/>
      <c r="C9" s="103">
        <v>2014</v>
      </c>
      <c r="D9" s="104">
        <v>2013</v>
      </c>
      <c r="E9" s="104">
        <v>2012</v>
      </c>
      <c r="F9" s="104">
        <v>2011</v>
      </c>
      <c r="G9" s="104">
        <v>2010</v>
      </c>
      <c r="H9" s="104">
        <v>2009</v>
      </c>
      <c r="I9" s="104">
        <v>2008</v>
      </c>
      <c r="J9" s="105">
        <v>2007</v>
      </c>
      <c r="K9" s="106" t="s">
        <v>1</v>
      </c>
      <c r="L9" s="107" t="s">
        <v>2</v>
      </c>
      <c r="M9" s="107" t="s">
        <v>160</v>
      </c>
      <c r="N9" s="108" t="s">
        <v>169</v>
      </c>
      <c r="Q9" s="89">
        <v>2009</v>
      </c>
      <c r="R9" s="89">
        <v>2008</v>
      </c>
      <c r="S9" s="89" t="s">
        <v>153</v>
      </c>
      <c r="U9" s="89">
        <v>2010</v>
      </c>
      <c r="W9" s="89">
        <v>2011</v>
      </c>
      <c r="Y9" s="89">
        <v>2012</v>
      </c>
      <c r="AA9" s="89">
        <v>2013</v>
      </c>
      <c r="AC9" s="89">
        <v>2014</v>
      </c>
    </row>
    <row r="10" spans="1:30">
      <c r="B10" s="109" t="s">
        <v>3</v>
      </c>
      <c r="C10" s="110">
        <v>84334</v>
      </c>
      <c r="D10" s="110">
        <v>89791</v>
      </c>
      <c r="E10" s="110">
        <v>179046</v>
      </c>
      <c r="F10" s="110">
        <v>171849</v>
      </c>
      <c r="G10" s="110">
        <v>249479</v>
      </c>
      <c r="H10" s="110">
        <v>236211</v>
      </c>
      <c r="I10" s="110">
        <v>461709</v>
      </c>
      <c r="J10" s="110">
        <v>754619</v>
      </c>
      <c r="K10" s="111">
        <f t="shared" ref="K10:K22" si="0">I10/J10-1</f>
        <v>-0.38815614237118334</v>
      </c>
      <c r="L10" s="112">
        <f t="shared" ref="L10:L22" si="1">H10/I10-1</f>
        <v>-0.48839853674067435</v>
      </c>
      <c r="M10" s="112">
        <f t="shared" ref="M10:M22" si="2">G10/H10-1</f>
        <v>5.617011908844205E-2</v>
      </c>
      <c r="N10" s="113">
        <f t="shared" ref="N10:N21" si="3">F10/G10-1</f>
        <v>-0.31116847510211276</v>
      </c>
      <c r="P10" s="89" t="s">
        <v>3</v>
      </c>
      <c r="Q10" s="114">
        <f>H10</f>
        <v>236211</v>
      </c>
      <c r="R10" s="114">
        <f>I10</f>
        <v>461709</v>
      </c>
      <c r="S10" s="115">
        <f t="shared" ref="S10:S21" si="4">Q10/R10-1</f>
        <v>-0.48839853674067435</v>
      </c>
      <c r="U10" s="114">
        <f>G10</f>
        <v>249479</v>
      </c>
      <c r="V10" s="115">
        <f t="shared" ref="V10:V21" si="5">U10/Q10-1</f>
        <v>5.617011908844205E-2</v>
      </c>
      <c r="W10" s="114">
        <f>F10</f>
        <v>171849</v>
      </c>
      <c r="X10" s="115">
        <f t="shared" ref="X10:X21" si="6">W10/U10-1</f>
        <v>-0.31116847510211276</v>
      </c>
      <c r="Y10" s="114">
        <f>E10</f>
        <v>179046</v>
      </c>
      <c r="Z10" s="115">
        <f t="shared" ref="Z10:Z21" si="7">Y10/W10-1</f>
        <v>4.1879789815477464E-2</v>
      </c>
      <c r="AA10" s="114">
        <f>D10</f>
        <v>89791</v>
      </c>
      <c r="AB10" s="115">
        <f t="shared" ref="AB10:AB21" si="8">AA10/Y10-1</f>
        <v>-0.49850317795426868</v>
      </c>
      <c r="AC10" s="114">
        <f>C10</f>
        <v>84334</v>
      </c>
      <c r="AD10" s="115">
        <f t="shared" ref="AD10:AD21" si="9">AC10/AA10-1</f>
        <v>-6.0774465146841039E-2</v>
      </c>
    </row>
    <row r="11" spans="1:30">
      <c r="B11" s="116" t="s">
        <v>4</v>
      </c>
      <c r="C11" s="110">
        <v>53606</v>
      </c>
      <c r="D11" s="110">
        <v>78578</v>
      </c>
      <c r="E11" s="110">
        <v>119820</v>
      </c>
      <c r="F11" s="110">
        <v>160364</v>
      </c>
      <c r="G11" s="110">
        <v>233226</v>
      </c>
      <c r="H11" s="110">
        <v>337308</v>
      </c>
      <c r="I11" s="110">
        <v>404317</v>
      </c>
      <c r="J11" s="110">
        <v>871745</v>
      </c>
      <c r="K11" s="117">
        <f t="shared" si="0"/>
        <v>-0.53619808544930003</v>
      </c>
      <c r="L11" s="118">
        <f t="shared" si="1"/>
        <v>-0.16573381777169893</v>
      </c>
      <c r="M11" s="118">
        <f t="shared" si="2"/>
        <v>-0.30856665125048921</v>
      </c>
      <c r="N11" s="119">
        <f t="shared" si="3"/>
        <v>-0.3124094226201195</v>
      </c>
      <c r="O11" s="115"/>
      <c r="P11" s="115" t="s">
        <v>4</v>
      </c>
      <c r="Q11" s="114">
        <f t="shared" ref="Q11:R21" si="10">Q10+H11</f>
        <v>573519</v>
      </c>
      <c r="R11" s="114">
        <f t="shared" si="10"/>
        <v>866026</v>
      </c>
      <c r="S11" s="115">
        <f t="shared" si="4"/>
        <v>-0.33775775785022621</v>
      </c>
      <c r="U11" s="114">
        <f t="shared" ref="U11:U21" si="11">G11+U10</f>
        <v>482705</v>
      </c>
      <c r="V11" s="115">
        <f t="shared" si="5"/>
        <v>-0.15834523354936803</v>
      </c>
      <c r="W11" s="114">
        <f t="shared" ref="W11:W21" si="12">F11+W10</f>
        <v>332213</v>
      </c>
      <c r="X11" s="115">
        <f t="shared" si="6"/>
        <v>-0.31176805709491306</v>
      </c>
      <c r="Y11" s="114">
        <f t="shared" ref="Y11:Y21" si="13">E11+Y10</f>
        <v>298866</v>
      </c>
      <c r="Z11" s="115">
        <f t="shared" si="7"/>
        <v>-0.10037837170730823</v>
      </c>
      <c r="AA11" s="114">
        <f t="shared" ref="AA11:AA21" si="14">D11+AA10</f>
        <v>168369</v>
      </c>
      <c r="AB11" s="115">
        <f t="shared" si="8"/>
        <v>-0.43664050109413588</v>
      </c>
      <c r="AC11" s="114">
        <f t="shared" ref="AC11:AC21" si="15">C11+AC10</f>
        <v>137940</v>
      </c>
      <c r="AD11" s="115">
        <f t="shared" si="9"/>
        <v>-0.18072804376102491</v>
      </c>
    </row>
    <row r="12" spans="1:30">
      <c r="B12" s="116" t="s">
        <v>5</v>
      </c>
      <c r="C12" s="110">
        <v>44858</v>
      </c>
      <c r="D12" s="110">
        <v>61043</v>
      </c>
      <c r="E12" s="110">
        <v>102088</v>
      </c>
      <c r="F12" s="110">
        <v>157987</v>
      </c>
      <c r="G12" s="110">
        <v>222528</v>
      </c>
      <c r="H12" s="110">
        <v>237229</v>
      </c>
      <c r="I12" s="110">
        <v>343993</v>
      </c>
      <c r="J12" s="110">
        <v>721434</v>
      </c>
      <c r="K12" s="117">
        <f t="shared" si="0"/>
        <v>-0.52318160774235756</v>
      </c>
      <c r="L12" s="118">
        <f t="shared" si="1"/>
        <v>-0.31036678071937507</v>
      </c>
      <c r="M12" s="118">
        <f t="shared" si="2"/>
        <v>-6.1969658009771167E-2</v>
      </c>
      <c r="N12" s="119">
        <f t="shared" si="3"/>
        <v>-0.29003541127408683</v>
      </c>
      <c r="P12" s="89" t="s">
        <v>5</v>
      </c>
      <c r="Q12" s="114">
        <f t="shared" si="10"/>
        <v>810748</v>
      </c>
      <c r="R12" s="114">
        <f t="shared" si="10"/>
        <v>1210019</v>
      </c>
      <c r="S12" s="115">
        <f t="shared" si="4"/>
        <v>-0.32997085169737006</v>
      </c>
      <c r="U12" s="114">
        <f t="shared" si="11"/>
        <v>705233</v>
      </c>
      <c r="V12" s="115">
        <f t="shared" si="5"/>
        <v>-0.13014524858525711</v>
      </c>
      <c r="W12" s="114">
        <f t="shared" si="12"/>
        <v>490200</v>
      </c>
      <c r="X12" s="115">
        <f t="shared" si="6"/>
        <v>-0.30491057565372015</v>
      </c>
      <c r="Y12" s="114">
        <f t="shared" si="13"/>
        <v>400954</v>
      </c>
      <c r="Z12" s="115">
        <f t="shared" si="7"/>
        <v>-0.18206038351693188</v>
      </c>
      <c r="AA12" s="114">
        <f t="shared" si="14"/>
        <v>229412</v>
      </c>
      <c r="AB12" s="115">
        <f t="shared" si="8"/>
        <v>-0.42783461444454973</v>
      </c>
      <c r="AC12" s="114">
        <f t="shared" si="15"/>
        <v>182798</v>
      </c>
      <c r="AD12" s="115">
        <f t="shared" si="9"/>
        <v>-0.20318902237023351</v>
      </c>
    </row>
    <row r="13" spans="1:30">
      <c r="B13" s="116" t="s">
        <v>6</v>
      </c>
      <c r="C13" s="110">
        <v>43983</v>
      </c>
      <c r="D13" s="110">
        <v>61340</v>
      </c>
      <c r="E13" s="110">
        <v>76836</v>
      </c>
      <c r="F13" s="110">
        <v>121109</v>
      </c>
      <c r="G13" s="110">
        <v>186984</v>
      </c>
      <c r="H13" s="110">
        <v>220647</v>
      </c>
      <c r="I13" s="110">
        <v>364785</v>
      </c>
      <c r="J13" s="110">
        <v>618369</v>
      </c>
      <c r="K13" s="117">
        <f t="shared" si="0"/>
        <v>-0.4100852403661891</v>
      </c>
      <c r="L13" s="118">
        <f t="shared" si="1"/>
        <v>-0.39513137875735027</v>
      </c>
      <c r="M13" s="118">
        <f t="shared" si="2"/>
        <v>-0.15256495669553627</v>
      </c>
      <c r="N13" s="119">
        <f t="shared" si="3"/>
        <v>-0.35230287083386813</v>
      </c>
      <c r="P13" s="89" t="s">
        <v>6</v>
      </c>
      <c r="Q13" s="114">
        <f t="shared" si="10"/>
        <v>1031395</v>
      </c>
      <c r="R13" s="114">
        <f t="shared" si="10"/>
        <v>1574804</v>
      </c>
      <c r="S13" s="115">
        <f t="shared" si="4"/>
        <v>-0.34506452866515447</v>
      </c>
      <c r="U13" s="114">
        <f t="shared" si="11"/>
        <v>892217</v>
      </c>
      <c r="V13" s="115">
        <f t="shared" si="5"/>
        <v>-0.13494151125417519</v>
      </c>
      <c r="W13" s="114">
        <f t="shared" si="12"/>
        <v>611309</v>
      </c>
      <c r="X13" s="115">
        <f t="shared" si="6"/>
        <v>-0.31484268961474615</v>
      </c>
      <c r="Y13" s="114">
        <f t="shared" si="13"/>
        <v>477790</v>
      </c>
      <c r="Z13" s="115">
        <f t="shared" si="7"/>
        <v>-0.21841490964471322</v>
      </c>
      <c r="AA13" s="114">
        <f t="shared" si="14"/>
        <v>290752</v>
      </c>
      <c r="AB13" s="115">
        <f t="shared" si="8"/>
        <v>-0.39146486950333825</v>
      </c>
      <c r="AC13" s="114">
        <f t="shared" si="15"/>
        <v>226781</v>
      </c>
      <c r="AD13" s="115">
        <f t="shared" si="9"/>
        <v>-0.22001912282632619</v>
      </c>
    </row>
    <row r="14" spans="1:30">
      <c r="B14" s="116" t="s">
        <v>7</v>
      </c>
      <c r="C14" s="120"/>
      <c r="D14" s="110">
        <v>72970</v>
      </c>
      <c r="E14" s="110">
        <v>185539</v>
      </c>
      <c r="F14" s="110">
        <v>171077</v>
      </c>
      <c r="G14" s="110">
        <v>229341</v>
      </c>
      <c r="H14" s="110">
        <v>319579</v>
      </c>
      <c r="I14" s="110">
        <v>337223</v>
      </c>
      <c r="J14" s="110">
        <v>833549</v>
      </c>
      <c r="K14" s="117">
        <f t="shared" si="0"/>
        <v>-0.59543710087829271</v>
      </c>
      <c r="L14" s="118">
        <f t="shared" si="1"/>
        <v>-5.2321460873072101E-2</v>
      </c>
      <c r="M14" s="118">
        <f t="shared" si="2"/>
        <v>-0.28236523676461844</v>
      </c>
      <c r="N14" s="119">
        <f t="shared" si="3"/>
        <v>-0.25404964659611673</v>
      </c>
      <c r="P14" s="89" t="s">
        <v>7</v>
      </c>
      <c r="Q14" s="114">
        <f t="shared" si="10"/>
        <v>1350974</v>
      </c>
      <c r="R14" s="114">
        <f t="shared" si="10"/>
        <v>1912027</v>
      </c>
      <c r="S14" s="115">
        <f t="shared" si="4"/>
        <v>-0.29343361783071054</v>
      </c>
      <c r="U14" s="114">
        <f t="shared" si="11"/>
        <v>1121558</v>
      </c>
      <c r="V14" s="115">
        <f t="shared" si="5"/>
        <v>-0.16981525921298268</v>
      </c>
      <c r="W14" s="114">
        <f t="shared" si="12"/>
        <v>782386</v>
      </c>
      <c r="X14" s="115">
        <f t="shared" si="6"/>
        <v>-0.30241146690585774</v>
      </c>
      <c r="Y14" s="114">
        <f t="shared" si="13"/>
        <v>663329</v>
      </c>
      <c r="Z14" s="115">
        <f t="shared" si="7"/>
        <v>-0.15217169018873034</v>
      </c>
      <c r="AA14" s="114">
        <f t="shared" si="14"/>
        <v>363722</v>
      </c>
      <c r="AB14" s="115">
        <f t="shared" si="8"/>
        <v>-0.45167179484087083</v>
      </c>
      <c r="AC14" s="114">
        <f t="shared" si="15"/>
        <v>226781</v>
      </c>
      <c r="AD14" s="115">
        <f t="shared" si="9"/>
        <v>-0.37649908446560831</v>
      </c>
    </row>
    <row r="15" spans="1:30">
      <c r="B15" s="116" t="s">
        <v>8</v>
      </c>
      <c r="C15" s="120"/>
      <c r="D15" s="110">
        <v>47584</v>
      </c>
      <c r="E15" s="110">
        <v>105480</v>
      </c>
      <c r="F15" s="110">
        <v>112803</v>
      </c>
      <c r="G15" s="110">
        <v>274974</v>
      </c>
      <c r="H15" s="110">
        <v>283788</v>
      </c>
      <c r="I15" s="110">
        <v>211463</v>
      </c>
      <c r="J15" s="110">
        <v>630627</v>
      </c>
      <c r="K15" s="117">
        <f t="shared" si="0"/>
        <v>-0.66467816950431868</v>
      </c>
      <c r="L15" s="118">
        <f t="shared" si="1"/>
        <v>0.34202200857833276</v>
      </c>
      <c r="M15" s="118">
        <f t="shared" si="2"/>
        <v>-3.1058395703835284E-2</v>
      </c>
      <c r="N15" s="119">
        <f t="shared" si="3"/>
        <v>-0.58976848720242647</v>
      </c>
      <c r="P15" s="89" t="s">
        <v>8</v>
      </c>
      <c r="Q15" s="114">
        <f t="shared" si="10"/>
        <v>1634762</v>
      </c>
      <c r="R15" s="114">
        <f t="shared" si="10"/>
        <v>2123490</v>
      </c>
      <c r="S15" s="115">
        <f t="shared" si="4"/>
        <v>-0.23015319120881195</v>
      </c>
      <c r="U15" s="114">
        <f t="shared" si="11"/>
        <v>1396532</v>
      </c>
      <c r="V15" s="115">
        <f t="shared" si="5"/>
        <v>-0.1457276349707175</v>
      </c>
      <c r="W15" s="114">
        <f t="shared" si="12"/>
        <v>895189</v>
      </c>
      <c r="X15" s="115">
        <f t="shared" si="6"/>
        <v>-0.35899141587876249</v>
      </c>
      <c r="Y15" s="114">
        <f t="shared" si="13"/>
        <v>768809</v>
      </c>
      <c r="Z15" s="115">
        <f t="shared" si="7"/>
        <v>-0.14117689113695542</v>
      </c>
      <c r="AA15" s="114">
        <f t="shared" si="14"/>
        <v>411306</v>
      </c>
      <c r="AB15" s="115">
        <f t="shared" si="8"/>
        <v>-0.46500886436032873</v>
      </c>
      <c r="AC15" s="114">
        <f t="shared" si="15"/>
        <v>226781</v>
      </c>
      <c r="AD15" s="115">
        <f t="shared" si="9"/>
        <v>-0.44863191881470244</v>
      </c>
    </row>
    <row r="16" spans="1:30">
      <c r="B16" s="116" t="s">
        <v>9</v>
      </c>
      <c r="C16" s="121"/>
      <c r="D16" s="110">
        <v>73290</v>
      </c>
      <c r="E16" s="110">
        <v>88735</v>
      </c>
      <c r="F16" s="110">
        <v>162098</v>
      </c>
      <c r="G16" s="110">
        <v>349680</v>
      </c>
      <c r="H16" s="110">
        <v>242792</v>
      </c>
      <c r="I16" s="110">
        <v>322579</v>
      </c>
      <c r="J16" s="110">
        <v>606026</v>
      </c>
      <c r="K16" s="117">
        <f t="shared" si="0"/>
        <v>-0.46771425648404519</v>
      </c>
      <c r="L16" s="118">
        <f t="shared" si="1"/>
        <v>-0.24734096143890338</v>
      </c>
      <c r="M16" s="118">
        <f t="shared" si="2"/>
        <v>0.44024514811031668</v>
      </c>
      <c r="N16" s="119">
        <f t="shared" si="3"/>
        <v>-0.5364390299702585</v>
      </c>
      <c r="P16" s="89" t="s">
        <v>9</v>
      </c>
      <c r="Q16" s="114">
        <f t="shared" si="10"/>
        <v>1877554</v>
      </c>
      <c r="R16" s="114">
        <f t="shared" si="10"/>
        <v>2446069</v>
      </c>
      <c r="S16" s="115">
        <f t="shared" si="4"/>
        <v>-0.23241985405971788</v>
      </c>
      <c r="U16" s="114">
        <f t="shared" si="11"/>
        <v>1746212</v>
      </c>
      <c r="V16" s="115">
        <f t="shared" si="5"/>
        <v>-6.9953780290739953E-2</v>
      </c>
      <c r="W16" s="114">
        <f t="shared" si="12"/>
        <v>1057287</v>
      </c>
      <c r="X16" s="115">
        <f t="shared" si="6"/>
        <v>-0.39452540699525607</v>
      </c>
      <c r="Y16" s="114">
        <f t="shared" si="13"/>
        <v>857544</v>
      </c>
      <c r="Z16" s="115">
        <f t="shared" si="7"/>
        <v>-0.18892032153994143</v>
      </c>
      <c r="AA16" s="114">
        <f t="shared" si="14"/>
        <v>484596</v>
      </c>
      <c r="AB16" s="115">
        <f t="shared" si="8"/>
        <v>-0.4349024656460776</v>
      </c>
      <c r="AC16" s="114">
        <f t="shared" si="15"/>
        <v>226781</v>
      </c>
      <c r="AD16" s="115">
        <f t="shared" si="9"/>
        <v>-0.5320204871686931</v>
      </c>
    </row>
    <row r="17" spans="2:30">
      <c r="B17" s="116" t="s">
        <v>10</v>
      </c>
      <c r="C17" s="120"/>
      <c r="D17" s="110">
        <v>51302</v>
      </c>
      <c r="E17" s="110">
        <v>68528</v>
      </c>
      <c r="F17" s="110">
        <v>145215</v>
      </c>
      <c r="G17" s="110">
        <v>266005</v>
      </c>
      <c r="H17" s="110">
        <v>247169</v>
      </c>
      <c r="I17" s="110">
        <v>294249</v>
      </c>
      <c r="J17" s="110">
        <v>536052</v>
      </c>
      <c r="K17" s="117">
        <f t="shared" si="0"/>
        <v>-0.45108123838732062</v>
      </c>
      <c r="L17" s="118">
        <f t="shared" si="1"/>
        <v>-0.160000543757158</v>
      </c>
      <c r="M17" s="118">
        <f t="shared" si="2"/>
        <v>7.620696770226032E-2</v>
      </c>
      <c r="N17" s="119">
        <f t="shared" si="3"/>
        <v>-0.45408920884945769</v>
      </c>
      <c r="P17" s="89" t="s">
        <v>10</v>
      </c>
      <c r="Q17" s="114">
        <f t="shared" si="10"/>
        <v>2124723</v>
      </c>
      <c r="R17" s="114">
        <f t="shared" si="10"/>
        <v>2740318</v>
      </c>
      <c r="S17" s="115">
        <f t="shared" si="4"/>
        <v>-0.22464363624951555</v>
      </c>
      <c r="U17" s="114">
        <f t="shared" si="11"/>
        <v>2012217</v>
      </c>
      <c r="V17" s="115">
        <f t="shared" si="5"/>
        <v>-5.2950902305853531E-2</v>
      </c>
      <c r="W17" s="114">
        <f t="shared" si="12"/>
        <v>1202502</v>
      </c>
      <c r="X17" s="115">
        <f t="shared" si="6"/>
        <v>-0.4023994430024197</v>
      </c>
      <c r="Y17" s="114">
        <f t="shared" si="13"/>
        <v>926072</v>
      </c>
      <c r="Z17" s="115">
        <f t="shared" si="7"/>
        <v>-0.22987903554422362</v>
      </c>
      <c r="AA17" s="114">
        <f t="shared" si="14"/>
        <v>535898</v>
      </c>
      <c r="AB17" s="115">
        <f t="shared" si="8"/>
        <v>-0.42132145232768081</v>
      </c>
      <c r="AC17" s="114">
        <f t="shared" si="15"/>
        <v>226781</v>
      </c>
      <c r="AD17" s="115">
        <f t="shared" si="9"/>
        <v>-0.5768205889926814</v>
      </c>
    </row>
    <row r="18" spans="2:30">
      <c r="B18" s="116" t="s">
        <v>11</v>
      </c>
      <c r="C18" s="120"/>
      <c r="D18" s="110">
        <v>57457</v>
      </c>
      <c r="E18" s="110">
        <v>76693</v>
      </c>
      <c r="F18" s="110">
        <v>155181</v>
      </c>
      <c r="G18" s="110">
        <v>216954</v>
      </c>
      <c r="H18" s="110">
        <v>304433</v>
      </c>
      <c r="I18" s="110">
        <v>218417</v>
      </c>
      <c r="J18" s="110">
        <v>498026</v>
      </c>
      <c r="K18" s="117">
        <f t="shared" si="0"/>
        <v>-0.56143454357804612</v>
      </c>
      <c r="L18" s="118">
        <f t="shared" si="1"/>
        <v>0.39381549970927177</v>
      </c>
      <c r="M18" s="118">
        <f t="shared" si="2"/>
        <v>-0.28735058288687498</v>
      </c>
      <c r="N18" s="119">
        <f t="shared" si="3"/>
        <v>-0.28472855997123814</v>
      </c>
      <c r="P18" s="89" t="s">
        <v>11</v>
      </c>
      <c r="Q18" s="114">
        <f t="shared" si="10"/>
        <v>2429156</v>
      </c>
      <c r="R18" s="114">
        <f t="shared" si="10"/>
        <v>2958735</v>
      </c>
      <c r="S18" s="115">
        <f t="shared" si="4"/>
        <v>-0.178988317642506</v>
      </c>
      <c r="U18" s="114">
        <f t="shared" si="11"/>
        <v>2229171</v>
      </c>
      <c r="V18" s="115">
        <f t="shared" si="5"/>
        <v>-8.2326948125192478E-2</v>
      </c>
      <c r="W18" s="114">
        <f t="shared" si="12"/>
        <v>1357683</v>
      </c>
      <c r="X18" s="115">
        <f t="shared" si="6"/>
        <v>-0.3909471278784804</v>
      </c>
      <c r="Y18" s="114">
        <f t="shared" si="13"/>
        <v>1002765</v>
      </c>
      <c r="Z18" s="115">
        <f t="shared" si="7"/>
        <v>-0.26141448335141559</v>
      </c>
      <c r="AA18" s="114">
        <f t="shared" si="14"/>
        <v>593355</v>
      </c>
      <c r="AB18" s="115">
        <f t="shared" si="8"/>
        <v>-0.4082811027508938</v>
      </c>
      <c r="AC18" s="114">
        <f t="shared" si="15"/>
        <v>226781</v>
      </c>
      <c r="AD18" s="115">
        <f t="shared" si="9"/>
        <v>-0.61779878824649659</v>
      </c>
    </row>
    <row r="19" spans="2:30">
      <c r="B19" s="116" t="s">
        <v>12</v>
      </c>
      <c r="C19" s="120"/>
      <c r="D19" s="110">
        <v>54297</v>
      </c>
      <c r="E19" s="110">
        <v>84265</v>
      </c>
      <c r="F19" s="110">
        <v>112131</v>
      </c>
      <c r="G19" s="110">
        <v>138524</v>
      </c>
      <c r="H19" s="110">
        <v>256111</v>
      </c>
      <c r="I19" s="110">
        <v>252466</v>
      </c>
      <c r="J19" s="110">
        <v>555917</v>
      </c>
      <c r="K19" s="117">
        <f t="shared" si="0"/>
        <v>-0.54585666565332591</v>
      </c>
      <c r="L19" s="118">
        <f t="shared" si="1"/>
        <v>1.443758763556291E-2</v>
      </c>
      <c r="M19" s="118">
        <f t="shared" si="2"/>
        <v>-0.45912514495667889</v>
      </c>
      <c r="N19" s="119">
        <f t="shared" si="3"/>
        <v>-0.19053016083855501</v>
      </c>
      <c r="P19" s="89" t="s">
        <v>12</v>
      </c>
      <c r="Q19" s="114">
        <f t="shared" si="10"/>
        <v>2685267</v>
      </c>
      <c r="R19" s="114">
        <f t="shared" si="10"/>
        <v>3211201</v>
      </c>
      <c r="S19" s="115">
        <f t="shared" si="4"/>
        <v>-0.16378109000339747</v>
      </c>
      <c r="U19" s="114">
        <f t="shared" si="11"/>
        <v>2367695</v>
      </c>
      <c r="V19" s="115">
        <f t="shared" si="5"/>
        <v>-0.11826458970374265</v>
      </c>
      <c r="W19" s="122">
        <f t="shared" si="12"/>
        <v>1469814</v>
      </c>
      <c r="X19" s="123">
        <f t="shared" si="6"/>
        <v>-0.37922156358821557</v>
      </c>
      <c r="Y19" s="114">
        <f t="shared" si="13"/>
        <v>1087030</v>
      </c>
      <c r="Z19" s="124">
        <f t="shared" si="7"/>
        <v>-0.26043023130817911</v>
      </c>
      <c r="AA19" s="114">
        <f t="shared" si="14"/>
        <v>647652</v>
      </c>
      <c r="AB19" s="123">
        <f t="shared" si="8"/>
        <v>-0.40420043605052303</v>
      </c>
      <c r="AC19" s="114">
        <f t="shared" si="15"/>
        <v>226781</v>
      </c>
      <c r="AD19" s="123">
        <f t="shared" si="9"/>
        <v>-0.64984127278229664</v>
      </c>
    </row>
    <row r="20" spans="2:30">
      <c r="B20" s="116" t="s">
        <v>13</v>
      </c>
      <c r="C20" s="120"/>
      <c r="D20" s="110">
        <v>50004</v>
      </c>
      <c r="E20" s="110">
        <v>59729</v>
      </c>
      <c r="F20" s="110">
        <v>106045</v>
      </c>
      <c r="G20" s="110">
        <v>148324</v>
      </c>
      <c r="H20" s="110">
        <v>187345</v>
      </c>
      <c r="I20" s="110">
        <v>243107</v>
      </c>
      <c r="J20" s="110">
        <v>483021</v>
      </c>
      <c r="K20" s="117">
        <f t="shared" si="0"/>
        <v>-0.49669476068328289</v>
      </c>
      <c r="L20" s="118">
        <f t="shared" si="1"/>
        <v>-0.22937225172454923</v>
      </c>
      <c r="M20" s="118">
        <f t="shared" si="2"/>
        <v>-0.20828418159011453</v>
      </c>
      <c r="N20" s="119">
        <f t="shared" si="3"/>
        <v>-0.28504490170168006</v>
      </c>
      <c r="P20" s="89" t="s">
        <v>13</v>
      </c>
      <c r="Q20" s="114">
        <f t="shared" si="10"/>
        <v>2872612</v>
      </c>
      <c r="R20" s="114">
        <f t="shared" si="10"/>
        <v>3454308</v>
      </c>
      <c r="S20" s="115">
        <f t="shared" si="4"/>
        <v>-0.16839725930635019</v>
      </c>
      <c r="U20" s="114">
        <f t="shared" si="11"/>
        <v>2516019</v>
      </c>
      <c r="V20" s="115">
        <f t="shared" si="5"/>
        <v>-0.12413545581512575</v>
      </c>
      <c r="W20" s="122">
        <f t="shared" si="12"/>
        <v>1575859</v>
      </c>
      <c r="X20" s="123">
        <f t="shared" si="6"/>
        <v>-0.37366967419562414</v>
      </c>
      <c r="Y20" s="114">
        <f t="shared" si="13"/>
        <v>1146759</v>
      </c>
      <c r="Z20" s="124">
        <f t="shared" si="7"/>
        <v>-0.27229593510586925</v>
      </c>
      <c r="AA20" s="114">
        <f t="shared" si="14"/>
        <v>697656</v>
      </c>
      <c r="AB20" s="123">
        <f t="shared" si="8"/>
        <v>-0.39162805785696908</v>
      </c>
      <c r="AC20" s="114">
        <f t="shared" si="15"/>
        <v>226781</v>
      </c>
      <c r="AD20" s="123">
        <f t="shared" si="9"/>
        <v>-0.67493865171373857</v>
      </c>
    </row>
    <row r="21" spans="2:30" ht="13.5" thickBot="1">
      <c r="B21" s="125" t="s">
        <v>14</v>
      </c>
      <c r="C21" s="126"/>
      <c r="D21" s="110">
        <v>30571</v>
      </c>
      <c r="E21" s="110">
        <v>46387</v>
      </c>
      <c r="F21" s="110">
        <v>74552</v>
      </c>
      <c r="G21" s="110">
        <v>109998</v>
      </c>
      <c r="H21" s="110">
        <v>187317</v>
      </c>
      <c r="I21" s="110">
        <v>208182</v>
      </c>
      <c r="J21" s="110">
        <v>336551</v>
      </c>
      <c r="K21" s="127">
        <f t="shared" si="0"/>
        <v>-0.38142510347614478</v>
      </c>
      <c r="L21" s="128">
        <f t="shared" si="1"/>
        <v>-0.10022480329711503</v>
      </c>
      <c r="M21" s="128">
        <f t="shared" si="2"/>
        <v>-0.41277086436361887</v>
      </c>
      <c r="N21" s="129">
        <f t="shared" si="3"/>
        <v>-0.32224222258586521</v>
      </c>
      <c r="P21" s="89" t="s">
        <v>14</v>
      </c>
      <c r="Q21" s="114">
        <f t="shared" si="10"/>
        <v>3059929</v>
      </c>
      <c r="R21" s="114">
        <f t="shared" si="10"/>
        <v>3662490</v>
      </c>
      <c r="S21" s="115">
        <f t="shared" si="4"/>
        <v>-0.16452222395146476</v>
      </c>
      <c r="U21" s="114">
        <f t="shared" si="11"/>
        <v>2626017</v>
      </c>
      <c r="V21" s="115">
        <f t="shared" si="5"/>
        <v>-0.14180459742693374</v>
      </c>
      <c r="W21" s="122">
        <f t="shared" si="12"/>
        <v>1650411</v>
      </c>
      <c r="X21" s="123">
        <f t="shared" si="6"/>
        <v>-0.37151549285476826</v>
      </c>
      <c r="Y21" s="114">
        <f t="shared" si="13"/>
        <v>1193146</v>
      </c>
      <c r="Z21" s="124">
        <f t="shared" si="7"/>
        <v>-0.2770612895818072</v>
      </c>
      <c r="AA21" s="114">
        <f t="shared" si="14"/>
        <v>728227</v>
      </c>
      <c r="AB21" s="123">
        <f t="shared" si="8"/>
        <v>-0.3896580971649739</v>
      </c>
      <c r="AC21" s="114">
        <f t="shared" si="15"/>
        <v>226781</v>
      </c>
      <c r="AD21" s="123">
        <f t="shared" si="9"/>
        <v>-0.68858474074704734</v>
      </c>
    </row>
    <row r="22" spans="2:30">
      <c r="B22" s="130"/>
      <c r="C22" s="131">
        <f t="shared" ref="C22:J22" si="16">SUM(C10:C21)</f>
        <v>226781</v>
      </c>
      <c r="D22" s="131">
        <f t="shared" si="16"/>
        <v>728227</v>
      </c>
      <c r="E22" s="131">
        <f t="shared" si="16"/>
        <v>1193146</v>
      </c>
      <c r="F22" s="131">
        <f t="shared" si="16"/>
        <v>1650411</v>
      </c>
      <c r="G22" s="131">
        <f t="shared" si="16"/>
        <v>2626017</v>
      </c>
      <c r="H22" s="131">
        <f t="shared" si="16"/>
        <v>3059929</v>
      </c>
      <c r="I22" s="131">
        <f t="shared" si="16"/>
        <v>3662490</v>
      </c>
      <c r="J22" s="131">
        <f t="shared" si="16"/>
        <v>7445936</v>
      </c>
      <c r="K22" s="132">
        <f t="shared" si="0"/>
        <v>-0.50812228308167029</v>
      </c>
      <c r="L22" s="132">
        <f t="shared" si="1"/>
        <v>-0.16452222395146476</v>
      </c>
      <c r="M22" s="132">
        <f t="shared" si="2"/>
        <v>-0.14180459742693374</v>
      </c>
      <c r="N22" s="132"/>
    </row>
    <row r="24" spans="2:30" ht="13.5" thickBot="1">
      <c r="J24" s="133"/>
      <c r="K24" s="134"/>
      <c r="L24" s="134"/>
      <c r="M24" s="135"/>
      <c r="N24" s="135"/>
      <c r="O24" s="135"/>
      <c r="P24" s="135"/>
    </row>
    <row r="25" spans="2:30">
      <c r="B25" s="136" t="s">
        <v>87</v>
      </c>
      <c r="C25" s="137">
        <f t="shared" ref="C25:J25" si="17">SUM(C10:C12)</f>
        <v>182798</v>
      </c>
      <c r="D25" s="137">
        <f t="shared" si="17"/>
        <v>229412</v>
      </c>
      <c r="E25" s="137">
        <f t="shared" si="17"/>
        <v>400954</v>
      </c>
      <c r="F25" s="137">
        <f t="shared" si="17"/>
        <v>490200</v>
      </c>
      <c r="G25" s="137">
        <f t="shared" si="17"/>
        <v>705233</v>
      </c>
      <c r="H25" s="137">
        <f t="shared" si="17"/>
        <v>810748</v>
      </c>
      <c r="I25" s="137">
        <f t="shared" si="17"/>
        <v>1210019</v>
      </c>
      <c r="J25" s="137">
        <f t="shared" si="17"/>
        <v>2347798</v>
      </c>
      <c r="K25" s="138">
        <f>I25/J25-1</f>
        <v>-0.48461537150981471</v>
      </c>
      <c r="L25" s="138">
        <f>H25/I25-1</f>
        <v>-0.32997085169737006</v>
      </c>
      <c r="M25" s="138">
        <f>G25/H25-1</f>
        <v>-0.13014524858525711</v>
      </c>
      <c r="N25" s="139">
        <f>F25/G25-1</f>
        <v>-0.30491057565372015</v>
      </c>
    </row>
    <row r="26" spans="2:30">
      <c r="B26" s="140" t="s">
        <v>88</v>
      </c>
      <c r="C26" s="141">
        <f>SUM(C11:C13)</f>
        <v>142447</v>
      </c>
      <c r="D26" s="141">
        <f>SUM(D11:D13)</f>
        <v>200961</v>
      </c>
      <c r="E26" s="141">
        <f>SUM(E11:E13)</f>
        <v>298744</v>
      </c>
      <c r="F26" s="141">
        <f>SUM(F11:F13)</f>
        <v>439460</v>
      </c>
      <c r="G26" s="141">
        <f>SUM(G13:G15)</f>
        <v>691299</v>
      </c>
      <c r="H26" s="141">
        <f>SUM(H13:H15)</f>
        <v>824014</v>
      </c>
      <c r="I26" s="141">
        <f>SUM(I13:I15)</f>
        <v>913471</v>
      </c>
      <c r="J26" s="141">
        <f>SUM(J13:J15)</f>
        <v>2082545</v>
      </c>
      <c r="K26" s="132">
        <f>I26/J26-1</f>
        <v>-0.56136794162911241</v>
      </c>
      <c r="L26" s="132">
        <f>H26/I26-1</f>
        <v>-9.793085932667811E-2</v>
      </c>
      <c r="M26" s="132">
        <f>I26/J26-1</f>
        <v>-0.56136794162911241</v>
      </c>
      <c r="N26" s="142">
        <f>F26/G26-1</f>
        <v>-0.36429822696112679</v>
      </c>
    </row>
    <row r="27" spans="2:30">
      <c r="B27" s="140" t="s">
        <v>89</v>
      </c>
      <c r="C27" s="141">
        <f t="shared" ref="C27:J27" si="18">SUM(C16:C18)</f>
        <v>0</v>
      </c>
      <c r="D27" s="141">
        <f t="shared" si="18"/>
        <v>182049</v>
      </c>
      <c r="E27" s="141">
        <f t="shared" si="18"/>
        <v>233956</v>
      </c>
      <c r="F27" s="141">
        <f t="shared" si="18"/>
        <v>462494</v>
      </c>
      <c r="G27" s="141">
        <f t="shared" si="18"/>
        <v>832639</v>
      </c>
      <c r="H27" s="141">
        <f t="shared" si="18"/>
        <v>794394</v>
      </c>
      <c r="I27" s="141">
        <f t="shared" si="18"/>
        <v>835245</v>
      </c>
      <c r="J27" s="141">
        <f t="shared" si="18"/>
        <v>1640104</v>
      </c>
      <c r="K27" s="132">
        <f>I27/J27-1</f>
        <v>-0.49073656304722135</v>
      </c>
      <c r="L27" s="132">
        <f>H27/I27-1</f>
        <v>-4.8909002747696828E-2</v>
      </c>
      <c r="M27" s="132">
        <f>I27/J27-1</f>
        <v>-0.49073656304722135</v>
      </c>
      <c r="N27" s="142">
        <f>F27/G27-1</f>
        <v>-0.4445443943894053</v>
      </c>
    </row>
    <row r="28" spans="2:30" ht="13.5" thickBot="1">
      <c r="B28" s="143" t="s">
        <v>90</v>
      </c>
      <c r="C28" s="144">
        <f t="shared" ref="C28:J28" si="19">SUM(C19:C21)</f>
        <v>0</v>
      </c>
      <c r="D28" s="144">
        <f t="shared" si="19"/>
        <v>134872</v>
      </c>
      <c r="E28" s="144">
        <f t="shared" si="19"/>
        <v>190381</v>
      </c>
      <c r="F28" s="144">
        <f t="shared" si="19"/>
        <v>292728</v>
      </c>
      <c r="G28" s="144">
        <f t="shared" si="19"/>
        <v>396846</v>
      </c>
      <c r="H28" s="144">
        <f t="shared" si="19"/>
        <v>630773</v>
      </c>
      <c r="I28" s="144">
        <f t="shared" si="19"/>
        <v>703755</v>
      </c>
      <c r="J28" s="144">
        <f t="shared" si="19"/>
        <v>1375489</v>
      </c>
      <c r="K28" s="145">
        <f>I28/J28-1</f>
        <v>-0.4883601395576409</v>
      </c>
      <c r="L28" s="145">
        <f>H28/I28-1</f>
        <v>-0.10370370370370374</v>
      </c>
      <c r="M28" s="145">
        <f>I28/J28-1</f>
        <v>-0.4883601395576409</v>
      </c>
      <c r="N28" s="146">
        <f>F28/G28-1</f>
        <v>-0.26236373807471913</v>
      </c>
    </row>
    <row r="29" spans="2:30" ht="13.5" thickBot="1">
      <c r="F29" s="114"/>
      <c r="G29" s="114"/>
      <c r="H29" s="114"/>
      <c r="I29" s="114"/>
      <c r="J29" s="114"/>
    </row>
    <row r="30" spans="2:30">
      <c r="B30" s="147" t="s">
        <v>91</v>
      </c>
      <c r="C30" s="148">
        <f t="shared" ref="C30:J30" si="20">SUM(C10:C13)</f>
        <v>226781</v>
      </c>
      <c r="D30" s="148">
        <f t="shared" si="20"/>
        <v>290752</v>
      </c>
      <c r="E30" s="148">
        <f t="shared" si="20"/>
        <v>477790</v>
      </c>
      <c r="F30" s="148">
        <f t="shared" si="20"/>
        <v>611309</v>
      </c>
      <c r="G30" s="148">
        <f t="shared" si="20"/>
        <v>892217</v>
      </c>
      <c r="H30" s="148">
        <f t="shared" si="20"/>
        <v>1031395</v>
      </c>
      <c r="I30" s="148">
        <f t="shared" si="20"/>
        <v>1574804</v>
      </c>
      <c r="J30" s="148">
        <f t="shared" si="20"/>
        <v>2966167</v>
      </c>
      <c r="K30" s="149">
        <f>I30/J30-1</f>
        <v>-0.46907776939059731</v>
      </c>
      <c r="L30" s="150">
        <f>H30/I30-1</f>
        <v>-0.34506452866515447</v>
      </c>
      <c r="M30" s="151">
        <f>G30/H30-1</f>
        <v>-0.13494151125417519</v>
      </c>
      <c r="N30" s="152">
        <f>F30/G30-1</f>
        <v>-0.31484268961474615</v>
      </c>
      <c r="P30" s="115">
        <f>C30/J30-1</f>
        <v>-0.9235440890549993</v>
      </c>
    </row>
    <row r="31" spans="2:30">
      <c r="B31" s="153" t="s">
        <v>92</v>
      </c>
      <c r="C31" s="154">
        <f t="shared" ref="C31:J31" si="21">SUM(C14:C17)</f>
        <v>0</v>
      </c>
      <c r="D31" s="154">
        <f t="shared" si="21"/>
        <v>245146</v>
      </c>
      <c r="E31" s="154">
        <f t="shared" si="21"/>
        <v>448282</v>
      </c>
      <c r="F31" s="154">
        <f t="shared" si="21"/>
        <v>591193</v>
      </c>
      <c r="G31" s="154">
        <f t="shared" si="21"/>
        <v>1120000</v>
      </c>
      <c r="H31" s="154">
        <f t="shared" si="21"/>
        <v>1093328</v>
      </c>
      <c r="I31" s="154">
        <f t="shared" si="21"/>
        <v>1165514</v>
      </c>
      <c r="J31" s="154">
        <f t="shared" si="21"/>
        <v>2606254</v>
      </c>
      <c r="K31" s="155">
        <f>I31/J31-1</f>
        <v>-0.55280107004152312</v>
      </c>
      <c r="L31" s="156">
        <f>H31/I31-1</f>
        <v>-6.1934905972815479E-2</v>
      </c>
      <c r="M31" s="157">
        <f>I31/J31-1</f>
        <v>-0.55280107004152312</v>
      </c>
      <c r="N31" s="158"/>
      <c r="P31" s="115">
        <f>D31/J31-1</f>
        <v>-0.90593932901397944</v>
      </c>
    </row>
    <row r="32" spans="2:30" ht="13.5" thickBot="1">
      <c r="B32" s="159" t="s">
        <v>93</v>
      </c>
      <c r="C32" s="160">
        <f t="shared" ref="C32:J32" si="22">SUM(C18:C21)</f>
        <v>0</v>
      </c>
      <c r="D32" s="160">
        <f t="shared" si="22"/>
        <v>192329</v>
      </c>
      <c r="E32" s="160">
        <f t="shared" si="22"/>
        <v>267074</v>
      </c>
      <c r="F32" s="160">
        <f t="shared" si="22"/>
        <v>447909</v>
      </c>
      <c r="G32" s="160">
        <f t="shared" si="22"/>
        <v>613800</v>
      </c>
      <c r="H32" s="160">
        <f t="shared" si="22"/>
        <v>935206</v>
      </c>
      <c r="I32" s="160">
        <f t="shared" si="22"/>
        <v>922172</v>
      </c>
      <c r="J32" s="160">
        <f t="shared" si="22"/>
        <v>1873515</v>
      </c>
      <c r="K32" s="161">
        <f>I32/J32-1</f>
        <v>-0.50778509913184577</v>
      </c>
      <c r="L32" s="162">
        <f>H32/I32-1</f>
        <v>1.4134022720273531E-2</v>
      </c>
      <c r="M32" s="163">
        <f>I32/J32-1</f>
        <v>-0.50778509913184577</v>
      </c>
      <c r="N32" s="164"/>
    </row>
    <row r="33" spans="2:16" ht="13.5" thickBot="1"/>
    <row r="34" spans="2:16">
      <c r="B34" s="136" t="s">
        <v>70</v>
      </c>
      <c r="C34" s="137">
        <f t="shared" ref="C34:J34" si="23">SUM(C10:C11)</f>
        <v>137940</v>
      </c>
      <c r="D34" s="137">
        <f t="shared" si="23"/>
        <v>168369</v>
      </c>
      <c r="E34" s="137">
        <f t="shared" si="23"/>
        <v>298866</v>
      </c>
      <c r="F34" s="137">
        <f t="shared" si="23"/>
        <v>332213</v>
      </c>
      <c r="G34" s="137">
        <f t="shared" si="23"/>
        <v>482705</v>
      </c>
      <c r="H34" s="137">
        <f t="shared" si="23"/>
        <v>573519</v>
      </c>
      <c r="I34" s="137">
        <f t="shared" si="23"/>
        <v>866026</v>
      </c>
      <c r="J34" s="137">
        <f t="shared" si="23"/>
        <v>1626364</v>
      </c>
      <c r="K34" s="138">
        <f>I34/J34-1</f>
        <v>-0.46750788876290916</v>
      </c>
      <c r="L34" s="138">
        <f>H34/I34-1</f>
        <v>-0.33775775785022621</v>
      </c>
      <c r="M34" s="138">
        <f>G34/H34-1</f>
        <v>-0.15834523354936803</v>
      </c>
      <c r="N34" s="139">
        <f>F34/G34-1</f>
        <v>-0.31176805709491306</v>
      </c>
      <c r="P34" s="115">
        <f>D42/J42-1</f>
        <v>-0.90228631253625735</v>
      </c>
    </row>
    <row r="35" spans="2:16">
      <c r="B35" s="165" t="s">
        <v>168</v>
      </c>
      <c r="C35" s="141">
        <f t="shared" ref="C35:J35" si="24">SUM(C14:C15)</f>
        <v>0</v>
      </c>
      <c r="D35" s="141">
        <f t="shared" si="24"/>
        <v>120554</v>
      </c>
      <c r="E35" s="141">
        <f t="shared" si="24"/>
        <v>291019</v>
      </c>
      <c r="F35" s="141">
        <f t="shared" si="24"/>
        <v>283880</v>
      </c>
      <c r="G35" s="141">
        <f t="shared" si="24"/>
        <v>504315</v>
      </c>
      <c r="H35" s="141">
        <f t="shared" si="24"/>
        <v>603367</v>
      </c>
      <c r="I35" s="141">
        <f t="shared" si="24"/>
        <v>548686</v>
      </c>
      <c r="J35" s="141">
        <f t="shared" si="24"/>
        <v>1464176</v>
      </c>
      <c r="K35" s="132">
        <f>I35/J35-1</f>
        <v>-0.6252595316410049</v>
      </c>
      <c r="L35" s="132">
        <f>H35/I35-1</f>
        <v>9.9658092242193241E-2</v>
      </c>
      <c r="M35" s="132">
        <f>I35/J35-1</f>
        <v>-0.6252595316410049</v>
      </c>
      <c r="N35" s="142">
        <f>F35/G35-1</f>
        <v>-0.43709784559253639</v>
      </c>
      <c r="P35" s="115">
        <f>E32/J32-1</f>
        <v>-0.85744763185776462</v>
      </c>
    </row>
    <row r="36" spans="2:16" ht="13.5" thickBot="1">
      <c r="B36" s="166" t="s">
        <v>19</v>
      </c>
      <c r="C36" s="144">
        <f t="shared" ref="C36:J36" si="25">SUM(C18:C20)</f>
        <v>0</v>
      </c>
      <c r="D36" s="144">
        <f t="shared" si="25"/>
        <v>161758</v>
      </c>
      <c r="E36" s="144">
        <f t="shared" si="25"/>
        <v>220687</v>
      </c>
      <c r="F36" s="144">
        <f t="shared" si="25"/>
        <v>373357</v>
      </c>
      <c r="G36" s="144">
        <f t="shared" si="25"/>
        <v>503802</v>
      </c>
      <c r="H36" s="144">
        <f t="shared" si="25"/>
        <v>747889</v>
      </c>
      <c r="I36" s="144">
        <f t="shared" si="25"/>
        <v>713990</v>
      </c>
      <c r="J36" s="144">
        <f t="shared" si="25"/>
        <v>1536964</v>
      </c>
      <c r="K36" s="145">
        <f>I36/J36-1</f>
        <v>-0.53545431122654796</v>
      </c>
      <c r="L36" s="145">
        <f>H36/I36-1</f>
        <v>4.7478255997983165E-2</v>
      </c>
      <c r="M36" s="145">
        <f>I36/J36-1</f>
        <v>-0.53545431122654796</v>
      </c>
      <c r="N36" s="146">
        <f>F36/G36-1</f>
        <v>-0.25892116347295169</v>
      </c>
    </row>
    <row r="37" spans="2:16">
      <c r="B37" s="167" t="s">
        <v>170</v>
      </c>
      <c r="C37" s="168">
        <f t="shared" ref="C37:J37" si="26">SUM(C10:C15)</f>
        <v>226781</v>
      </c>
      <c r="D37" s="168">
        <f t="shared" si="26"/>
        <v>411306</v>
      </c>
      <c r="E37" s="168">
        <f t="shared" si="26"/>
        <v>768809</v>
      </c>
      <c r="F37" s="168">
        <f t="shared" si="26"/>
        <v>895189</v>
      </c>
      <c r="G37" s="168">
        <f t="shared" si="26"/>
        <v>1396532</v>
      </c>
      <c r="H37" s="168">
        <f t="shared" si="26"/>
        <v>1634762</v>
      </c>
      <c r="I37" s="168">
        <f t="shared" si="26"/>
        <v>2123490</v>
      </c>
      <c r="J37" s="168">
        <f t="shared" si="26"/>
        <v>4430343</v>
      </c>
    </row>
    <row r="38" spans="2:16">
      <c r="B38" s="167" t="s">
        <v>188</v>
      </c>
      <c r="C38" s="114">
        <f t="shared" ref="C38:J38" si="27">SUM(C10:C20)</f>
        <v>226781</v>
      </c>
      <c r="D38" s="114">
        <f t="shared" si="27"/>
        <v>697656</v>
      </c>
      <c r="E38" s="114">
        <f t="shared" si="27"/>
        <v>1146759</v>
      </c>
      <c r="F38" s="114">
        <f t="shared" si="27"/>
        <v>1575859</v>
      </c>
      <c r="G38" s="114">
        <f t="shared" si="27"/>
        <v>2516019</v>
      </c>
      <c r="H38" s="114">
        <f t="shared" si="27"/>
        <v>2872612</v>
      </c>
      <c r="I38" s="114">
        <f t="shared" si="27"/>
        <v>3454308</v>
      </c>
      <c r="J38" s="114">
        <f t="shared" si="27"/>
        <v>7109385</v>
      </c>
    </row>
    <row r="39" spans="2:16">
      <c r="B39" s="167" t="s">
        <v>18</v>
      </c>
      <c r="C39" s="114">
        <f t="shared" ref="C39:J39" si="28">SUM(C18:C19)</f>
        <v>0</v>
      </c>
      <c r="D39" s="114">
        <f t="shared" si="28"/>
        <v>111754</v>
      </c>
      <c r="E39" s="114">
        <f t="shared" si="28"/>
        <v>160958</v>
      </c>
      <c r="F39" s="114">
        <f t="shared" si="28"/>
        <v>267312</v>
      </c>
      <c r="G39" s="114">
        <f t="shared" si="28"/>
        <v>355478</v>
      </c>
      <c r="H39" s="114">
        <f t="shared" si="28"/>
        <v>560544</v>
      </c>
      <c r="I39" s="114">
        <f t="shared" si="28"/>
        <v>470883</v>
      </c>
      <c r="J39" s="114">
        <f t="shared" si="28"/>
        <v>1053943</v>
      </c>
      <c r="P39" s="115">
        <f>C34/J34-1</f>
        <v>-0.91518503852766053</v>
      </c>
    </row>
    <row r="40" spans="2:16">
      <c r="B40" s="167" t="s">
        <v>22</v>
      </c>
      <c r="C40" s="114">
        <f>SUM(C10:C19)</f>
        <v>226781</v>
      </c>
      <c r="D40" s="114">
        <f>SUM(D10:D19)</f>
        <v>647652</v>
      </c>
      <c r="E40" s="114">
        <f>SUM(E10:E19)</f>
        <v>1087030</v>
      </c>
      <c r="F40" s="114">
        <f>SUM(F10:F19)</f>
        <v>1469814</v>
      </c>
    </row>
    <row r="41" spans="2:16">
      <c r="B41" s="130" t="s">
        <v>19</v>
      </c>
      <c r="C41" s="114">
        <f t="shared" ref="C41:J41" si="29">SUM(C18:C20)</f>
        <v>0</v>
      </c>
      <c r="D41" s="114">
        <f t="shared" si="29"/>
        <v>161758</v>
      </c>
      <c r="E41" s="114">
        <f t="shared" si="29"/>
        <v>220687</v>
      </c>
      <c r="F41" s="114">
        <f t="shared" si="29"/>
        <v>373357</v>
      </c>
      <c r="G41" s="114">
        <f t="shared" si="29"/>
        <v>503802</v>
      </c>
      <c r="H41" s="114">
        <f t="shared" si="29"/>
        <v>747889</v>
      </c>
      <c r="I41" s="114">
        <f t="shared" si="29"/>
        <v>713990</v>
      </c>
      <c r="J41" s="114">
        <f t="shared" si="29"/>
        <v>1536964</v>
      </c>
    </row>
    <row r="42" spans="2:16">
      <c r="B42" s="130" t="s">
        <v>154</v>
      </c>
      <c r="C42" s="114">
        <f t="shared" ref="C42:J42" si="30">SUM(C10:C12)</f>
        <v>182798</v>
      </c>
      <c r="D42" s="114">
        <f t="shared" si="30"/>
        <v>229412</v>
      </c>
      <c r="E42" s="114">
        <f t="shared" si="30"/>
        <v>400954</v>
      </c>
      <c r="F42" s="114">
        <f t="shared" si="30"/>
        <v>490200</v>
      </c>
      <c r="G42" s="114">
        <f t="shared" si="30"/>
        <v>705233</v>
      </c>
      <c r="H42" s="114">
        <f t="shared" si="30"/>
        <v>810748</v>
      </c>
      <c r="I42" s="114">
        <f t="shared" si="30"/>
        <v>1210019</v>
      </c>
      <c r="J42" s="114">
        <f t="shared" si="30"/>
        <v>2347798</v>
      </c>
    </row>
    <row r="43" spans="2:16">
      <c r="F43" s="2"/>
      <c r="G43" s="2" t="s">
        <v>101</v>
      </c>
    </row>
    <row r="44" spans="2:16">
      <c r="G44" s="89" t="s">
        <v>157</v>
      </c>
    </row>
    <row r="45" spans="2:16">
      <c r="G45" s="89" t="s">
        <v>158</v>
      </c>
    </row>
    <row r="46" spans="2:16">
      <c r="G46" s="89" t="s">
        <v>52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sqref="A1:B1"/>
    </sheetView>
  </sheetViews>
  <sheetFormatPr baseColWidth="10" defaultRowHeight="12.75"/>
  <cols>
    <col min="1" max="1" width="9.28515625" style="89" customWidth="1"/>
    <col min="2" max="3" width="14.140625" style="89" customWidth="1"/>
    <col min="4" max="6" width="11.42578125" style="89"/>
    <col min="7" max="8" width="12.28515625" style="89" customWidth="1"/>
    <col min="9" max="9" width="12" style="89" customWidth="1"/>
    <col min="10" max="16" width="11.42578125" style="89"/>
    <col min="17" max="17" width="11" style="89" bestFit="1" customWidth="1"/>
    <col min="18" max="18" width="10.140625" style="89" bestFit="1" customWidth="1"/>
    <col min="19" max="19" width="8.28515625" style="89" bestFit="1" customWidth="1"/>
    <col min="20" max="20" width="2.42578125" style="89" customWidth="1"/>
    <col min="21" max="21" width="11" style="89" bestFit="1" customWidth="1"/>
    <col min="22" max="22" width="6.85546875" style="89" bestFit="1" customWidth="1"/>
    <col min="23" max="23" width="11" style="89" bestFit="1" customWidth="1"/>
    <col min="24" max="24" width="8.42578125" style="89" customWidth="1"/>
    <col min="25" max="25" width="11.42578125" style="89"/>
    <col min="26" max="26" width="13.7109375" style="89" customWidth="1"/>
    <col min="27" max="16384" width="11.42578125" style="89"/>
  </cols>
  <sheetData>
    <row r="1" spans="1:30">
      <c r="A1" s="503" t="s">
        <v>52</v>
      </c>
      <c r="B1" s="504"/>
      <c r="C1" s="88"/>
      <c r="D1" s="88"/>
      <c r="E1" s="88"/>
      <c r="F1" s="88"/>
    </row>
    <row r="2" spans="1:30">
      <c r="A2" s="505" t="s">
        <v>53</v>
      </c>
      <c r="B2" s="504"/>
      <c r="C2" s="88"/>
      <c r="D2" s="88"/>
      <c r="E2" s="88"/>
      <c r="F2" s="88"/>
    </row>
    <row r="3" spans="1:30">
      <c r="A3" s="88"/>
      <c r="B3" s="88"/>
      <c r="C3" s="88"/>
      <c r="D3" s="88"/>
      <c r="E3" s="88"/>
      <c r="F3" s="88"/>
      <c r="S3" s="90"/>
    </row>
    <row r="4" spans="1:30">
      <c r="A4" s="91" t="s">
        <v>54</v>
      </c>
      <c r="B4" s="88"/>
      <c r="C4" s="88"/>
      <c r="D4" s="88"/>
      <c r="E4" s="88"/>
      <c r="F4" s="88"/>
    </row>
    <row r="5" spans="1:30">
      <c r="A5" s="92" t="s">
        <v>55</v>
      </c>
      <c r="B5" s="88"/>
      <c r="C5" s="88"/>
      <c r="D5" s="88"/>
      <c r="E5" s="88"/>
      <c r="F5" s="88"/>
    </row>
    <row r="6" spans="1:30">
      <c r="A6" s="88" t="s">
        <v>56</v>
      </c>
      <c r="B6" s="88"/>
      <c r="C6" s="88"/>
      <c r="D6" s="88"/>
      <c r="E6" s="88"/>
      <c r="F6" s="88"/>
    </row>
    <row r="7" spans="1:30" ht="13.5" thickBot="1">
      <c r="A7" s="169" t="s">
        <v>220</v>
      </c>
      <c r="B7" s="94"/>
      <c r="C7" s="94"/>
      <c r="D7" s="94"/>
      <c r="E7" s="94"/>
      <c r="F7" s="94"/>
      <c r="G7" s="94"/>
    </row>
    <row r="8" spans="1:30" ht="13.5" thickBo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1"/>
      <c r="L8" s="170"/>
      <c r="M8" s="170"/>
      <c r="N8" s="170"/>
      <c r="O8" s="170"/>
    </row>
    <row r="9" spans="1:30" ht="26.25" thickBot="1">
      <c r="B9" s="172"/>
      <c r="C9" s="173">
        <v>2014</v>
      </c>
      <c r="D9" s="174">
        <v>2013</v>
      </c>
      <c r="E9" s="174">
        <v>2012</v>
      </c>
      <c r="F9" s="175">
        <v>2011</v>
      </c>
      <c r="G9" s="175">
        <v>2010</v>
      </c>
      <c r="H9" s="175">
        <v>2009</v>
      </c>
      <c r="I9" s="175">
        <v>2008</v>
      </c>
      <c r="J9" s="176">
        <v>2007</v>
      </c>
      <c r="K9" s="177" t="s">
        <v>1</v>
      </c>
      <c r="L9" s="178" t="s">
        <v>2</v>
      </c>
      <c r="M9" s="178" t="s">
        <v>160</v>
      </c>
      <c r="N9" s="179" t="s">
        <v>169</v>
      </c>
      <c r="Q9" s="89">
        <v>2009</v>
      </c>
      <c r="R9" s="89">
        <v>2008</v>
      </c>
      <c r="S9" s="89" t="s">
        <v>153</v>
      </c>
      <c r="U9" s="89">
        <v>2010</v>
      </c>
      <c r="W9" s="89">
        <v>2011</v>
      </c>
      <c r="Y9" s="89">
        <v>2012</v>
      </c>
      <c r="AA9" s="89">
        <v>2013</v>
      </c>
      <c r="AC9" s="89">
        <v>2014</v>
      </c>
    </row>
    <row r="10" spans="1:30">
      <c r="B10" s="109" t="s">
        <v>3</v>
      </c>
      <c r="C10" s="180">
        <v>18439</v>
      </c>
      <c r="D10" s="180">
        <v>34206</v>
      </c>
      <c r="E10" s="180">
        <v>28740</v>
      </c>
      <c r="F10" s="180">
        <v>56170</v>
      </c>
      <c r="G10" s="180">
        <v>87771</v>
      </c>
      <c r="H10" s="180">
        <v>126826</v>
      </c>
      <c r="I10" s="180">
        <v>200967</v>
      </c>
      <c r="J10" s="180">
        <v>369283</v>
      </c>
      <c r="K10" s="111">
        <f t="shared" ref="K10:K22" si="0">I10/J10-1</f>
        <v>-0.45579135784750446</v>
      </c>
      <c r="L10" s="112">
        <f t="shared" ref="L10:L22" si="1">H10/I10-1</f>
        <v>-0.36892126568043515</v>
      </c>
      <c r="M10" s="112">
        <f t="shared" ref="M10:M22" si="2">G10/H10-1</f>
        <v>-0.30794158926403103</v>
      </c>
      <c r="N10" s="113">
        <f t="shared" ref="N10:N21" si="3">F10/G10-1</f>
        <v>-0.36003919289970487</v>
      </c>
      <c r="P10" s="89" t="s">
        <v>3</v>
      </c>
      <c r="Q10" s="114">
        <f>H10</f>
        <v>126826</v>
      </c>
      <c r="R10" s="114">
        <f>I10</f>
        <v>200967</v>
      </c>
      <c r="S10" s="115">
        <f t="shared" ref="S10:S21" si="4">Q10/R10-1</f>
        <v>-0.36892126568043515</v>
      </c>
      <c r="U10" s="114">
        <f>G10</f>
        <v>87771</v>
      </c>
      <c r="V10" s="115">
        <f t="shared" ref="V10:V21" si="5">U10/Q10-1</f>
        <v>-0.30794158926403103</v>
      </c>
      <c r="W10" s="114">
        <f>F10</f>
        <v>56170</v>
      </c>
      <c r="X10" s="115">
        <f t="shared" ref="X10:X21" si="6">W10/U10-1</f>
        <v>-0.36003919289970487</v>
      </c>
      <c r="Y10" s="114">
        <f>E10</f>
        <v>28740</v>
      </c>
      <c r="Z10" s="115">
        <f t="shared" ref="Z10:Z21" si="7">Y10/W10-1</f>
        <v>-0.48833897098095069</v>
      </c>
      <c r="AA10" s="114">
        <f>D10</f>
        <v>34206</v>
      </c>
      <c r="AB10" s="115">
        <f t="shared" ref="AB10:AB21" si="8">AA10/Y10-1</f>
        <v>0.19018789144050108</v>
      </c>
      <c r="AC10" s="114">
        <f>C10</f>
        <v>18439</v>
      </c>
      <c r="AD10" s="115">
        <f t="shared" ref="AD10:AD21" si="9">AC10/AA10-1</f>
        <v>-0.46094252470326846</v>
      </c>
    </row>
    <row r="11" spans="1:30" ht="13.5" thickBot="1">
      <c r="B11" s="116" t="s">
        <v>4</v>
      </c>
      <c r="C11" s="180">
        <v>17311</v>
      </c>
      <c r="D11" s="180">
        <v>30051</v>
      </c>
      <c r="E11" s="180">
        <v>45260</v>
      </c>
      <c r="F11" s="180">
        <v>83981</v>
      </c>
      <c r="G11" s="180">
        <v>95062</v>
      </c>
      <c r="H11" s="180">
        <v>151568</v>
      </c>
      <c r="I11" s="180">
        <v>215278</v>
      </c>
      <c r="J11" s="180">
        <v>318533</v>
      </c>
      <c r="K11" s="117">
        <f t="shared" si="0"/>
        <v>-0.3241579365403271</v>
      </c>
      <c r="L11" s="118">
        <f t="shared" si="1"/>
        <v>-0.29594292031698544</v>
      </c>
      <c r="M11" s="118">
        <f t="shared" si="2"/>
        <v>-0.3728095640240684</v>
      </c>
      <c r="N11" s="119">
        <f t="shared" si="3"/>
        <v>-0.11656603059056192</v>
      </c>
      <c r="O11" s="115"/>
      <c r="P11" s="115" t="s">
        <v>4</v>
      </c>
      <c r="Q11" s="114">
        <f t="shared" ref="Q11:R21" si="10">Q10+H11</f>
        <v>278394</v>
      </c>
      <c r="R11" s="114">
        <f t="shared" si="10"/>
        <v>416245</v>
      </c>
      <c r="S11" s="115">
        <f t="shared" si="4"/>
        <v>-0.33117755168230245</v>
      </c>
      <c r="U11" s="114">
        <f t="shared" ref="U11:U21" si="11">G11+U10</f>
        <v>182833</v>
      </c>
      <c r="V11" s="115">
        <f t="shared" si="5"/>
        <v>-0.34325811619503299</v>
      </c>
      <c r="W11" s="114">
        <f t="shared" ref="W11:W21" si="12">F11+W10</f>
        <v>140151</v>
      </c>
      <c r="X11" s="115">
        <f t="shared" si="6"/>
        <v>-0.23344800993256143</v>
      </c>
      <c r="Y11" s="114">
        <f t="shared" ref="Y11:Y21" si="13">E11+Y10</f>
        <v>74000</v>
      </c>
      <c r="Z11" s="115">
        <f t="shared" si="7"/>
        <v>-0.4719980592361096</v>
      </c>
      <c r="AA11" s="114">
        <f t="shared" ref="AA11:AA21" si="14">D11+AA10</f>
        <v>64257</v>
      </c>
      <c r="AB11" s="115">
        <f t="shared" si="8"/>
        <v>-0.1316621621621622</v>
      </c>
      <c r="AC11" s="114">
        <f t="shared" ref="AC11:AC21" si="15">C11+AC10</f>
        <v>35750</v>
      </c>
      <c r="AD11" s="115">
        <f t="shared" si="9"/>
        <v>-0.44364038159266694</v>
      </c>
    </row>
    <row r="12" spans="1:30" ht="13.5" thickBot="1">
      <c r="B12" s="116" t="s">
        <v>5</v>
      </c>
      <c r="C12" s="180">
        <v>15772</v>
      </c>
      <c r="D12" s="180">
        <v>21653</v>
      </c>
      <c r="E12" s="180">
        <v>39456</v>
      </c>
      <c r="F12" s="180">
        <v>61931</v>
      </c>
      <c r="G12" s="180">
        <v>83244</v>
      </c>
      <c r="H12" s="180">
        <v>93400</v>
      </c>
      <c r="I12" s="180">
        <v>170584</v>
      </c>
      <c r="J12" s="181">
        <v>299561</v>
      </c>
      <c r="K12" s="117">
        <f t="shared" si="0"/>
        <v>-0.43055337644085845</v>
      </c>
      <c r="L12" s="118">
        <f t="shared" si="1"/>
        <v>-0.45246916475167664</v>
      </c>
      <c r="M12" s="118">
        <f t="shared" si="2"/>
        <v>-0.10873661670235546</v>
      </c>
      <c r="N12" s="119">
        <f t="shared" si="3"/>
        <v>-0.25603046465811352</v>
      </c>
      <c r="P12" s="89" t="s">
        <v>5</v>
      </c>
      <c r="Q12" s="114">
        <f t="shared" si="10"/>
        <v>371794</v>
      </c>
      <c r="R12" s="114">
        <f t="shared" si="10"/>
        <v>586829</v>
      </c>
      <c r="S12" s="115">
        <f t="shared" si="4"/>
        <v>-0.36643553743935631</v>
      </c>
      <c r="U12" s="114">
        <f t="shared" si="11"/>
        <v>266077</v>
      </c>
      <c r="V12" s="115">
        <f t="shared" si="5"/>
        <v>-0.28434294259724469</v>
      </c>
      <c r="W12" s="114">
        <f t="shared" si="12"/>
        <v>202082</v>
      </c>
      <c r="X12" s="115">
        <f t="shared" si="6"/>
        <v>-0.2405130845582294</v>
      </c>
      <c r="Y12" s="114">
        <f t="shared" si="13"/>
        <v>113456</v>
      </c>
      <c r="Z12" s="115">
        <f t="shared" si="7"/>
        <v>-0.4385645431062638</v>
      </c>
      <c r="AA12" s="114">
        <f t="shared" si="14"/>
        <v>85910</v>
      </c>
      <c r="AB12" s="115">
        <f t="shared" si="8"/>
        <v>-0.24279015653645464</v>
      </c>
      <c r="AC12" s="114">
        <f t="shared" si="15"/>
        <v>51522</v>
      </c>
      <c r="AD12" s="115">
        <f t="shared" si="9"/>
        <v>-0.40027936212315218</v>
      </c>
    </row>
    <row r="13" spans="1:30">
      <c r="B13" s="116" t="s">
        <v>6</v>
      </c>
      <c r="C13" s="180">
        <v>21231</v>
      </c>
      <c r="D13" s="180">
        <v>23958</v>
      </c>
      <c r="E13" s="180">
        <v>47123</v>
      </c>
      <c r="F13" s="180">
        <v>61754</v>
      </c>
      <c r="G13" s="180">
        <v>61335</v>
      </c>
      <c r="H13" s="180">
        <v>110055</v>
      </c>
      <c r="I13" s="180">
        <v>162691</v>
      </c>
      <c r="J13" s="180">
        <v>359926</v>
      </c>
      <c r="K13" s="117">
        <f t="shared" si="0"/>
        <v>-0.54798764190416915</v>
      </c>
      <c r="L13" s="118">
        <f t="shared" si="1"/>
        <v>-0.32353356977337411</v>
      </c>
      <c r="M13" s="118">
        <f t="shared" si="2"/>
        <v>-0.44268774703557312</v>
      </c>
      <c r="N13" s="119">
        <f t="shared" si="3"/>
        <v>6.8313361049971988E-3</v>
      </c>
      <c r="P13" s="89" t="s">
        <v>6</v>
      </c>
      <c r="Q13" s="114">
        <f t="shared" si="10"/>
        <v>481849</v>
      </c>
      <c r="R13" s="114">
        <f t="shared" si="10"/>
        <v>749520</v>
      </c>
      <c r="S13" s="115">
        <f t="shared" si="4"/>
        <v>-0.35712322553100651</v>
      </c>
      <c r="U13" s="114">
        <f t="shared" si="11"/>
        <v>327412</v>
      </c>
      <c r="V13" s="115">
        <f t="shared" si="5"/>
        <v>-0.32050912215237559</v>
      </c>
      <c r="W13" s="114">
        <f t="shared" si="12"/>
        <v>263836</v>
      </c>
      <c r="X13" s="115">
        <f t="shared" si="6"/>
        <v>-0.19417736674281949</v>
      </c>
      <c r="Y13" s="114">
        <f t="shared" si="13"/>
        <v>160579</v>
      </c>
      <c r="Z13" s="115">
        <f t="shared" si="7"/>
        <v>-0.39136812262162857</v>
      </c>
      <c r="AA13" s="114">
        <f t="shared" si="14"/>
        <v>109868</v>
      </c>
      <c r="AB13" s="115">
        <f t="shared" si="8"/>
        <v>-0.31580094532909031</v>
      </c>
      <c r="AC13" s="114">
        <f t="shared" si="15"/>
        <v>72753</v>
      </c>
      <c r="AD13" s="115">
        <f t="shared" si="9"/>
        <v>-0.33781446827101613</v>
      </c>
    </row>
    <row r="14" spans="1:30">
      <c r="B14" s="116" t="s">
        <v>7</v>
      </c>
      <c r="C14" s="120"/>
      <c r="D14" s="180">
        <v>26431</v>
      </c>
      <c r="E14" s="180">
        <v>32266</v>
      </c>
      <c r="F14" s="180">
        <v>64417</v>
      </c>
      <c r="G14" s="180">
        <v>61581</v>
      </c>
      <c r="H14" s="180">
        <v>125967</v>
      </c>
      <c r="I14" s="180">
        <v>203146</v>
      </c>
      <c r="J14" s="180">
        <v>324586</v>
      </c>
      <c r="K14" s="117">
        <f t="shared" si="0"/>
        <v>-0.37413813288311881</v>
      </c>
      <c r="L14" s="118">
        <f t="shared" si="1"/>
        <v>-0.37991887607927299</v>
      </c>
      <c r="M14" s="118">
        <f t="shared" si="2"/>
        <v>-0.51113386839410324</v>
      </c>
      <c r="N14" s="119">
        <f t="shared" si="3"/>
        <v>4.6053165749175839E-2</v>
      </c>
      <c r="P14" s="89" t="s">
        <v>7</v>
      </c>
      <c r="Q14" s="114">
        <f t="shared" si="10"/>
        <v>607816</v>
      </c>
      <c r="R14" s="114">
        <f t="shared" si="10"/>
        <v>952666</v>
      </c>
      <c r="S14" s="115">
        <f t="shared" si="4"/>
        <v>-0.36198415814146823</v>
      </c>
      <c r="U14" s="114">
        <f t="shared" si="11"/>
        <v>388993</v>
      </c>
      <c r="V14" s="115">
        <f t="shared" si="5"/>
        <v>-0.36001520196901693</v>
      </c>
      <c r="W14" s="114">
        <f t="shared" si="12"/>
        <v>328253</v>
      </c>
      <c r="X14" s="115">
        <f t="shared" si="6"/>
        <v>-0.15614676870792021</v>
      </c>
      <c r="Y14" s="114">
        <f t="shared" si="13"/>
        <v>192845</v>
      </c>
      <c r="Z14" s="115">
        <f t="shared" si="7"/>
        <v>-0.41251108139148762</v>
      </c>
      <c r="AA14" s="114">
        <f t="shared" si="14"/>
        <v>136299</v>
      </c>
      <c r="AB14" s="115">
        <f t="shared" si="8"/>
        <v>-0.29321994347792268</v>
      </c>
      <c r="AC14" s="114">
        <f t="shared" si="15"/>
        <v>72753</v>
      </c>
      <c r="AD14" s="115">
        <f t="shared" si="9"/>
        <v>-0.466224990645566</v>
      </c>
    </row>
    <row r="15" spans="1:30">
      <c r="B15" s="116" t="s">
        <v>8</v>
      </c>
      <c r="C15" s="120"/>
      <c r="D15" s="180">
        <v>20245</v>
      </c>
      <c r="E15" s="180">
        <v>54607</v>
      </c>
      <c r="F15" s="180">
        <v>50037</v>
      </c>
      <c r="G15" s="180">
        <v>72888</v>
      </c>
      <c r="H15" s="180">
        <v>166297</v>
      </c>
      <c r="I15" s="180">
        <v>136907</v>
      </c>
      <c r="J15" s="180">
        <v>317720</v>
      </c>
      <c r="K15" s="117">
        <f t="shared" si="0"/>
        <v>-0.56909542993831042</v>
      </c>
      <c r="L15" s="118">
        <f t="shared" si="1"/>
        <v>0.21467127320005552</v>
      </c>
      <c r="M15" s="118">
        <f t="shared" si="2"/>
        <v>-0.56169985026789426</v>
      </c>
      <c r="N15" s="119">
        <f t="shared" si="3"/>
        <v>-0.31350839644385908</v>
      </c>
      <c r="P15" s="89" t="s">
        <v>8</v>
      </c>
      <c r="Q15" s="114">
        <f t="shared" si="10"/>
        <v>774113</v>
      </c>
      <c r="R15" s="114">
        <f t="shared" si="10"/>
        <v>1089573</v>
      </c>
      <c r="S15" s="115">
        <f t="shared" si="4"/>
        <v>-0.28952626395844983</v>
      </c>
      <c r="U15" s="114">
        <f t="shared" si="11"/>
        <v>461881</v>
      </c>
      <c r="V15" s="115">
        <f t="shared" si="5"/>
        <v>-0.40334163100219222</v>
      </c>
      <c r="W15" s="114">
        <f t="shared" si="12"/>
        <v>378290</v>
      </c>
      <c r="X15" s="115">
        <f t="shared" si="6"/>
        <v>-0.18097951636893483</v>
      </c>
      <c r="Y15" s="114">
        <f t="shared" si="13"/>
        <v>247452</v>
      </c>
      <c r="Z15" s="115">
        <f t="shared" si="7"/>
        <v>-0.34586692748949222</v>
      </c>
      <c r="AA15" s="114">
        <f t="shared" si="14"/>
        <v>156544</v>
      </c>
      <c r="AB15" s="115">
        <f t="shared" si="8"/>
        <v>-0.36737629924187321</v>
      </c>
      <c r="AC15" s="114">
        <f t="shared" si="15"/>
        <v>72753</v>
      </c>
      <c r="AD15" s="115">
        <f t="shared" si="9"/>
        <v>-0.53525526369582987</v>
      </c>
    </row>
    <row r="16" spans="1:30">
      <c r="B16" s="116" t="s">
        <v>9</v>
      </c>
      <c r="C16" s="121"/>
      <c r="D16" s="180">
        <v>17945</v>
      </c>
      <c r="E16" s="180">
        <v>43983</v>
      </c>
      <c r="F16" s="180">
        <v>76173</v>
      </c>
      <c r="G16" s="180">
        <v>138147</v>
      </c>
      <c r="H16" s="180">
        <v>149223</v>
      </c>
      <c r="I16" s="180">
        <v>162609</v>
      </c>
      <c r="J16" s="180">
        <v>292313</v>
      </c>
      <c r="K16" s="117">
        <f t="shared" si="0"/>
        <v>-0.44371615357510619</v>
      </c>
      <c r="L16" s="118">
        <f t="shared" si="1"/>
        <v>-8.2320166780436521E-2</v>
      </c>
      <c r="M16" s="118">
        <f t="shared" si="2"/>
        <v>-7.4224482821012794E-2</v>
      </c>
      <c r="N16" s="119">
        <f t="shared" si="3"/>
        <v>-0.44860909031683638</v>
      </c>
      <c r="P16" s="89" t="s">
        <v>9</v>
      </c>
      <c r="Q16" s="114">
        <f t="shared" si="10"/>
        <v>923336</v>
      </c>
      <c r="R16" s="114">
        <f t="shared" si="10"/>
        <v>1252182</v>
      </c>
      <c r="S16" s="115">
        <f t="shared" si="4"/>
        <v>-0.26261837336744975</v>
      </c>
      <c r="U16" s="114">
        <f t="shared" si="11"/>
        <v>600028</v>
      </c>
      <c r="V16" s="115">
        <f t="shared" si="5"/>
        <v>-0.35015205732257815</v>
      </c>
      <c r="W16" s="114">
        <f t="shared" si="12"/>
        <v>454463</v>
      </c>
      <c r="X16" s="115">
        <f t="shared" si="6"/>
        <v>-0.24259701213943352</v>
      </c>
      <c r="Y16" s="114">
        <f t="shared" si="13"/>
        <v>291435</v>
      </c>
      <c r="Z16" s="115">
        <f t="shared" si="7"/>
        <v>-0.3587266730184856</v>
      </c>
      <c r="AA16" s="114">
        <f t="shared" si="14"/>
        <v>174489</v>
      </c>
      <c r="AB16" s="115">
        <f t="shared" si="8"/>
        <v>-0.40127644243141691</v>
      </c>
      <c r="AC16" s="114">
        <f t="shared" si="15"/>
        <v>72753</v>
      </c>
      <c r="AD16" s="115">
        <f t="shared" si="9"/>
        <v>-0.58305108058387634</v>
      </c>
    </row>
    <row r="17" spans="2:30">
      <c r="B17" s="116" t="s">
        <v>10</v>
      </c>
      <c r="C17" s="120"/>
      <c r="D17" s="180">
        <v>18445</v>
      </c>
      <c r="E17" s="180">
        <v>24235</v>
      </c>
      <c r="F17" s="180">
        <v>46591</v>
      </c>
      <c r="G17" s="180">
        <v>81524</v>
      </c>
      <c r="H17" s="180">
        <v>112236</v>
      </c>
      <c r="I17" s="180">
        <v>112877</v>
      </c>
      <c r="J17" s="180">
        <v>267104</v>
      </c>
      <c r="K17" s="117">
        <f t="shared" si="0"/>
        <v>-0.57740430693662392</v>
      </c>
      <c r="L17" s="118">
        <f t="shared" si="1"/>
        <v>-5.6787476633858303E-3</v>
      </c>
      <c r="M17" s="118">
        <f t="shared" si="2"/>
        <v>-0.27363769200612997</v>
      </c>
      <c r="N17" s="119">
        <f t="shared" si="3"/>
        <v>-0.42849958294489965</v>
      </c>
      <c r="P17" s="89" t="s">
        <v>10</v>
      </c>
      <c r="Q17" s="114">
        <f t="shared" si="10"/>
        <v>1035572</v>
      </c>
      <c r="R17" s="114">
        <f t="shared" si="10"/>
        <v>1365059</v>
      </c>
      <c r="S17" s="115">
        <f t="shared" si="4"/>
        <v>-0.24137198465414311</v>
      </c>
      <c r="U17" s="114">
        <f t="shared" si="11"/>
        <v>681552</v>
      </c>
      <c r="V17" s="115">
        <f t="shared" si="5"/>
        <v>-0.34185937819871526</v>
      </c>
      <c r="W17" s="114">
        <f t="shared" si="12"/>
        <v>501054</v>
      </c>
      <c r="X17" s="115">
        <f t="shared" si="6"/>
        <v>-0.26483379111205019</v>
      </c>
      <c r="Y17" s="114">
        <f t="shared" si="13"/>
        <v>315670</v>
      </c>
      <c r="Z17" s="115">
        <f t="shared" si="7"/>
        <v>-0.36998806515864557</v>
      </c>
      <c r="AA17" s="114">
        <f t="shared" si="14"/>
        <v>192934</v>
      </c>
      <c r="AB17" s="115">
        <f t="shared" si="8"/>
        <v>-0.38881110019957554</v>
      </c>
      <c r="AC17" s="114">
        <f t="shared" si="15"/>
        <v>72753</v>
      </c>
      <c r="AD17" s="115">
        <f t="shared" si="9"/>
        <v>-0.62291249857464215</v>
      </c>
    </row>
    <row r="18" spans="2:30">
      <c r="B18" s="116" t="s">
        <v>11</v>
      </c>
      <c r="C18" s="120"/>
      <c r="D18" s="180">
        <v>14340</v>
      </c>
      <c r="E18" s="180">
        <v>31140</v>
      </c>
      <c r="F18" s="180">
        <v>37193</v>
      </c>
      <c r="G18" s="180">
        <v>78999</v>
      </c>
      <c r="H18" s="180">
        <v>128719</v>
      </c>
      <c r="I18" s="180">
        <v>154573</v>
      </c>
      <c r="J18" s="180">
        <v>278489</v>
      </c>
      <c r="K18" s="117">
        <f t="shared" si="0"/>
        <v>-0.44495832869520879</v>
      </c>
      <c r="L18" s="118">
        <f t="shared" si="1"/>
        <v>-0.16726077646160709</v>
      </c>
      <c r="M18" s="118">
        <f t="shared" si="2"/>
        <v>-0.3862677615581227</v>
      </c>
      <c r="N18" s="119">
        <f t="shared" si="3"/>
        <v>-0.52919657210850768</v>
      </c>
      <c r="P18" s="89" t="s">
        <v>11</v>
      </c>
      <c r="Q18" s="114">
        <f t="shared" si="10"/>
        <v>1164291</v>
      </c>
      <c r="R18" s="114">
        <f t="shared" si="10"/>
        <v>1519632</v>
      </c>
      <c r="S18" s="115">
        <f t="shared" si="4"/>
        <v>-0.2338335860260905</v>
      </c>
      <c r="U18" s="114">
        <f t="shared" si="11"/>
        <v>760551</v>
      </c>
      <c r="V18" s="115">
        <f t="shared" si="5"/>
        <v>-0.34676897785862815</v>
      </c>
      <c r="W18" s="114">
        <f t="shared" si="12"/>
        <v>538247</v>
      </c>
      <c r="X18" s="115">
        <f t="shared" si="6"/>
        <v>-0.29229335047879756</v>
      </c>
      <c r="Y18" s="114">
        <f t="shared" si="13"/>
        <v>346810</v>
      </c>
      <c r="Z18" s="115">
        <f t="shared" si="7"/>
        <v>-0.35566756526278831</v>
      </c>
      <c r="AA18" s="114">
        <f t="shared" si="14"/>
        <v>207274</v>
      </c>
      <c r="AB18" s="115">
        <f t="shared" si="8"/>
        <v>-0.40234133963841878</v>
      </c>
      <c r="AC18" s="114">
        <f t="shared" si="15"/>
        <v>72753</v>
      </c>
      <c r="AD18" s="115">
        <f t="shared" si="9"/>
        <v>-0.6490008394685296</v>
      </c>
    </row>
    <row r="19" spans="2:30">
      <c r="B19" s="116" t="s">
        <v>12</v>
      </c>
      <c r="C19" s="120"/>
      <c r="D19" s="180">
        <v>14661</v>
      </c>
      <c r="E19" s="180">
        <v>26304</v>
      </c>
      <c r="F19" s="180">
        <v>34826</v>
      </c>
      <c r="G19" s="180">
        <v>61088</v>
      </c>
      <c r="H19" s="180">
        <v>89036</v>
      </c>
      <c r="I19" s="180">
        <v>130855</v>
      </c>
      <c r="J19" s="180">
        <v>214839</v>
      </c>
      <c r="K19" s="117">
        <f t="shared" si="0"/>
        <v>-0.39091598825166751</v>
      </c>
      <c r="L19" s="118">
        <f t="shared" si="1"/>
        <v>-0.31958274425891253</v>
      </c>
      <c r="M19" s="118">
        <f t="shared" si="2"/>
        <v>-0.31389550294262991</v>
      </c>
      <c r="N19" s="119">
        <f t="shared" si="3"/>
        <v>-0.4299044002095338</v>
      </c>
      <c r="P19" s="89" t="s">
        <v>12</v>
      </c>
      <c r="Q19" s="114">
        <f t="shared" si="10"/>
        <v>1253327</v>
      </c>
      <c r="R19" s="114">
        <f t="shared" si="10"/>
        <v>1650487</v>
      </c>
      <c r="S19" s="115">
        <f t="shared" si="4"/>
        <v>-0.24063200740145185</v>
      </c>
      <c r="U19" s="114">
        <f t="shared" si="11"/>
        <v>821639</v>
      </c>
      <c r="V19" s="115">
        <f t="shared" si="5"/>
        <v>-0.3444336553828331</v>
      </c>
      <c r="W19" s="122">
        <f t="shared" si="12"/>
        <v>573073</v>
      </c>
      <c r="X19" s="123">
        <f t="shared" si="6"/>
        <v>-0.30252458804900939</v>
      </c>
      <c r="Y19" s="114">
        <f t="shared" si="13"/>
        <v>373114</v>
      </c>
      <c r="Z19" s="124">
        <f t="shared" si="7"/>
        <v>-0.34892413357460572</v>
      </c>
      <c r="AA19" s="114">
        <f t="shared" si="14"/>
        <v>221935</v>
      </c>
      <c r="AB19" s="123">
        <f t="shared" si="8"/>
        <v>-0.40518179430415369</v>
      </c>
      <c r="AC19" s="114">
        <f t="shared" si="15"/>
        <v>72753</v>
      </c>
      <c r="AD19" s="123">
        <f t="shared" si="9"/>
        <v>-0.67218780273503498</v>
      </c>
    </row>
    <row r="20" spans="2:30">
      <c r="B20" s="116" t="s">
        <v>13</v>
      </c>
      <c r="C20" s="120"/>
      <c r="D20" s="180">
        <v>16431</v>
      </c>
      <c r="E20" s="180">
        <v>20982</v>
      </c>
      <c r="F20" s="180">
        <v>43127</v>
      </c>
      <c r="G20" s="180">
        <v>53748</v>
      </c>
      <c r="H20" s="180">
        <v>99811</v>
      </c>
      <c r="I20" s="180">
        <v>89454</v>
      </c>
      <c r="J20" s="180">
        <v>233845</v>
      </c>
      <c r="K20" s="117">
        <f t="shared" si="0"/>
        <v>-0.61746455985802562</v>
      </c>
      <c r="L20" s="118">
        <f t="shared" si="1"/>
        <v>0.11578017752140757</v>
      </c>
      <c r="M20" s="118">
        <f t="shared" si="2"/>
        <v>-0.46150223923214873</v>
      </c>
      <c r="N20" s="119">
        <f t="shared" si="3"/>
        <v>-0.19760735283173325</v>
      </c>
      <c r="P20" s="89" t="s">
        <v>13</v>
      </c>
      <c r="Q20" s="114">
        <f t="shared" si="10"/>
        <v>1353138</v>
      </c>
      <c r="R20" s="114">
        <f t="shared" si="10"/>
        <v>1739941</v>
      </c>
      <c r="S20" s="115">
        <f t="shared" si="4"/>
        <v>-0.22230811274635176</v>
      </c>
      <c r="U20" s="114">
        <f t="shared" si="11"/>
        <v>875387</v>
      </c>
      <c r="V20" s="115">
        <f t="shared" si="5"/>
        <v>-0.35306894049239623</v>
      </c>
      <c r="W20" s="122">
        <f t="shared" si="12"/>
        <v>616200</v>
      </c>
      <c r="X20" s="123">
        <f t="shared" si="6"/>
        <v>-0.29608276111022891</v>
      </c>
      <c r="Y20" s="114">
        <f t="shared" si="13"/>
        <v>394096</v>
      </c>
      <c r="Z20" s="124">
        <f t="shared" si="7"/>
        <v>-0.36044141512495942</v>
      </c>
      <c r="AA20" s="114">
        <f t="shared" si="14"/>
        <v>238366</v>
      </c>
      <c r="AB20" s="123">
        <f t="shared" si="8"/>
        <v>-0.39515752507003366</v>
      </c>
      <c r="AC20" s="114">
        <f t="shared" si="15"/>
        <v>72753</v>
      </c>
      <c r="AD20" s="123">
        <f t="shared" si="9"/>
        <v>-0.69478449107674756</v>
      </c>
    </row>
    <row r="21" spans="2:30" ht="13.5" thickBot="1">
      <c r="B21" s="125" t="s">
        <v>14</v>
      </c>
      <c r="C21" s="126"/>
      <c r="D21" s="180">
        <v>18713</v>
      </c>
      <c r="E21" s="180">
        <v>19034</v>
      </c>
      <c r="F21" s="180">
        <v>27186</v>
      </c>
      <c r="G21" s="180">
        <v>59102</v>
      </c>
      <c r="H21" s="180">
        <v>126840</v>
      </c>
      <c r="I21" s="180">
        <v>146054</v>
      </c>
      <c r="J21" s="180">
        <v>164510</v>
      </c>
      <c r="K21" s="127">
        <f t="shared" si="0"/>
        <v>-0.11218770895386299</v>
      </c>
      <c r="L21" s="128">
        <f t="shared" si="1"/>
        <v>-0.13155408273652214</v>
      </c>
      <c r="M21" s="128">
        <f t="shared" si="2"/>
        <v>-0.53404288867865024</v>
      </c>
      <c r="N21" s="129">
        <f t="shared" si="3"/>
        <v>-0.54001556630909275</v>
      </c>
      <c r="P21" s="89" t="s">
        <v>14</v>
      </c>
      <c r="Q21" s="114">
        <f t="shared" si="10"/>
        <v>1479978</v>
      </c>
      <c r="R21" s="114">
        <f t="shared" si="10"/>
        <v>1885995</v>
      </c>
      <c r="S21" s="115">
        <f t="shared" si="4"/>
        <v>-0.21527999809119325</v>
      </c>
      <c r="U21" s="114">
        <f t="shared" si="11"/>
        <v>934489</v>
      </c>
      <c r="V21" s="115">
        <f t="shared" si="5"/>
        <v>-0.36857912752757138</v>
      </c>
      <c r="W21" s="122">
        <f t="shared" si="12"/>
        <v>643386</v>
      </c>
      <c r="X21" s="123">
        <f t="shared" si="6"/>
        <v>-0.31151035485703948</v>
      </c>
      <c r="Y21" s="114">
        <f t="shared" si="13"/>
        <v>413130</v>
      </c>
      <c r="Z21" s="124">
        <f t="shared" si="7"/>
        <v>-0.35788158275125659</v>
      </c>
      <c r="AA21" s="114">
        <f t="shared" si="14"/>
        <v>257079</v>
      </c>
      <c r="AB21" s="123">
        <f t="shared" si="8"/>
        <v>-0.37772856001742794</v>
      </c>
      <c r="AC21" s="114">
        <f t="shared" si="15"/>
        <v>72753</v>
      </c>
      <c r="AD21" s="123">
        <f t="shared" si="9"/>
        <v>-0.71700138867818841</v>
      </c>
    </row>
    <row r="22" spans="2:30">
      <c r="B22" s="130"/>
      <c r="C22" s="131">
        <f t="shared" ref="C22:J22" si="16">SUM(C10:C21)</f>
        <v>72753</v>
      </c>
      <c r="D22" s="131">
        <f t="shared" si="16"/>
        <v>257079</v>
      </c>
      <c r="E22" s="131">
        <f t="shared" si="16"/>
        <v>413130</v>
      </c>
      <c r="F22" s="131">
        <f t="shared" si="16"/>
        <v>643386</v>
      </c>
      <c r="G22" s="131">
        <f t="shared" si="16"/>
        <v>934489</v>
      </c>
      <c r="H22" s="131">
        <f t="shared" si="16"/>
        <v>1479978</v>
      </c>
      <c r="I22" s="131">
        <f t="shared" si="16"/>
        <v>1885995</v>
      </c>
      <c r="J22" s="131">
        <f t="shared" si="16"/>
        <v>3440709</v>
      </c>
      <c r="K22" s="132">
        <f t="shared" si="0"/>
        <v>-0.45185861402402816</v>
      </c>
      <c r="L22" s="132">
        <f t="shared" si="1"/>
        <v>-0.21527999809119325</v>
      </c>
      <c r="M22" s="132">
        <f t="shared" si="2"/>
        <v>-0.36857912752757138</v>
      </c>
      <c r="N22" s="132"/>
    </row>
    <row r="24" spans="2:30" ht="13.5" thickBot="1">
      <c r="J24" s="133"/>
      <c r="K24" s="134"/>
      <c r="L24" s="134"/>
      <c r="M24" s="135"/>
      <c r="N24" s="135"/>
      <c r="O24" s="135"/>
      <c r="P24" s="135"/>
    </row>
    <row r="25" spans="2:30">
      <c r="B25" s="136" t="s">
        <v>87</v>
      </c>
      <c r="C25" s="137">
        <f t="shared" ref="C25:J25" si="17">SUM(C10:C12)</f>
        <v>51522</v>
      </c>
      <c r="D25" s="137">
        <f t="shared" si="17"/>
        <v>85910</v>
      </c>
      <c r="E25" s="137">
        <f t="shared" si="17"/>
        <v>113456</v>
      </c>
      <c r="F25" s="137">
        <f t="shared" si="17"/>
        <v>202082</v>
      </c>
      <c r="G25" s="137">
        <f t="shared" si="17"/>
        <v>266077</v>
      </c>
      <c r="H25" s="137">
        <f t="shared" si="17"/>
        <v>371794</v>
      </c>
      <c r="I25" s="137">
        <f t="shared" si="17"/>
        <v>586829</v>
      </c>
      <c r="J25" s="137">
        <f t="shared" si="17"/>
        <v>987377</v>
      </c>
      <c r="K25" s="138">
        <f>I25/J25-1</f>
        <v>-0.40566875671602642</v>
      </c>
      <c r="L25" s="138">
        <f>H25/I25-1</f>
        <v>-0.36643553743935631</v>
      </c>
      <c r="M25" s="138">
        <f>G25/H25-1</f>
        <v>-0.28434294259724469</v>
      </c>
      <c r="N25" s="139">
        <f>F25/G25-1</f>
        <v>-0.2405130845582294</v>
      </c>
    </row>
    <row r="26" spans="2:30">
      <c r="B26" s="140" t="s">
        <v>88</v>
      </c>
      <c r="C26" s="141">
        <f>SUM(C11:C13)</f>
        <v>54314</v>
      </c>
      <c r="D26" s="141">
        <f>SUM(D11:D13)</f>
        <v>75662</v>
      </c>
      <c r="E26" s="141">
        <f>SUM(E11:E13)</f>
        <v>131839</v>
      </c>
      <c r="F26" s="141">
        <f>SUM(F11:F13)</f>
        <v>207666</v>
      </c>
      <c r="G26" s="141">
        <f>SUM(G13:G15)</f>
        <v>195804</v>
      </c>
      <c r="H26" s="141">
        <f>SUM(H13:H15)</f>
        <v>402319</v>
      </c>
      <c r="I26" s="141">
        <f>SUM(I13:I15)</f>
        <v>502744</v>
      </c>
      <c r="J26" s="141">
        <f>SUM(J13:J15)</f>
        <v>1002232</v>
      </c>
      <c r="K26" s="132">
        <f>I26/J26-1</f>
        <v>-0.49837562560365267</v>
      </c>
      <c r="L26" s="132">
        <f>H26/I26-1</f>
        <v>-0.1997537514122496</v>
      </c>
      <c r="M26" s="132">
        <f>I26/J26-1</f>
        <v>-0.49837562560365267</v>
      </c>
      <c r="N26" s="142">
        <f>F26/G26-1</f>
        <v>6.058098915241783E-2</v>
      </c>
    </row>
    <row r="27" spans="2:30">
      <c r="B27" s="140" t="s">
        <v>89</v>
      </c>
      <c r="C27" s="141">
        <f t="shared" ref="C27:J27" si="18">SUM(C16:C18)</f>
        <v>0</v>
      </c>
      <c r="D27" s="141">
        <f t="shared" si="18"/>
        <v>50730</v>
      </c>
      <c r="E27" s="141">
        <f t="shared" si="18"/>
        <v>99358</v>
      </c>
      <c r="F27" s="141">
        <f t="shared" si="18"/>
        <v>159957</v>
      </c>
      <c r="G27" s="141">
        <f t="shared" si="18"/>
        <v>298670</v>
      </c>
      <c r="H27" s="141">
        <f t="shared" si="18"/>
        <v>390178</v>
      </c>
      <c r="I27" s="141">
        <f t="shared" si="18"/>
        <v>430059</v>
      </c>
      <c r="J27" s="141">
        <f t="shared" si="18"/>
        <v>837906</v>
      </c>
      <c r="K27" s="132">
        <f>I27/J27-1</f>
        <v>-0.4867455299281781</v>
      </c>
      <c r="L27" s="132">
        <f>H27/I27-1</f>
        <v>-9.2733787689596059E-2</v>
      </c>
      <c r="M27" s="132">
        <f>I27/J27-1</f>
        <v>-0.4867455299281781</v>
      </c>
      <c r="N27" s="142">
        <f>F27/G27-1</f>
        <v>-0.464435664780527</v>
      </c>
    </row>
    <row r="28" spans="2:30" ht="13.5" thickBot="1">
      <c r="B28" s="143" t="s">
        <v>90</v>
      </c>
      <c r="C28" s="144">
        <f t="shared" ref="C28:J28" si="19">SUM(C19:C21)</f>
        <v>0</v>
      </c>
      <c r="D28" s="144">
        <f t="shared" si="19"/>
        <v>49805</v>
      </c>
      <c r="E28" s="144">
        <f t="shared" si="19"/>
        <v>66320</v>
      </c>
      <c r="F28" s="144">
        <f t="shared" si="19"/>
        <v>105139</v>
      </c>
      <c r="G28" s="144">
        <f t="shared" si="19"/>
        <v>173938</v>
      </c>
      <c r="H28" s="144">
        <f t="shared" si="19"/>
        <v>315687</v>
      </c>
      <c r="I28" s="144">
        <f t="shared" si="19"/>
        <v>366363</v>
      </c>
      <c r="J28" s="144">
        <f t="shared" si="19"/>
        <v>613194</v>
      </c>
      <c r="K28" s="145">
        <f>I28/J28-1</f>
        <v>-0.4025332928893629</v>
      </c>
      <c r="L28" s="145">
        <f>H28/I28-1</f>
        <v>-0.13832182835057039</v>
      </c>
      <c r="M28" s="145">
        <f>I28/J28-1</f>
        <v>-0.4025332928893629</v>
      </c>
      <c r="N28" s="146">
        <f>F28/G28-1</f>
        <v>-0.39553749037013186</v>
      </c>
    </row>
    <row r="29" spans="2:30" ht="13.5" thickBot="1">
      <c r="F29" s="114"/>
      <c r="G29" s="114"/>
      <c r="H29" s="114"/>
      <c r="I29" s="114"/>
      <c r="J29" s="114"/>
    </row>
    <row r="30" spans="2:30">
      <c r="B30" s="147" t="s">
        <v>91</v>
      </c>
      <c r="C30" s="148">
        <f t="shared" ref="C30:J30" si="20">SUM(C10:C13)</f>
        <v>72753</v>
      </c>
      <c r="D30" s="148">
        <f t="shared" si="20"/>
        <v>109868</v>
      </c>
      <c r="E30" s="148">
        <f t="shared" si="20"/>
        <v>160579</v>
      </c>
      <c r="F30" s="148">
        <f t="shared" si="20"/>
        <v>263836</v>
      </c>
      <c r="G30" s="148">
        <f t="shared" si="20"/>
        <v>327412</v>
      </c>
      <c r="H30" s="148">
        <f t="shared" si="20"/>
        <v>481849</v>
      </c>
      <c r="I30" s="148">
        <f t="shared" si="20"/>
        <v>749520</v>
      </c>
      <c r="J30" s="148">
        <f t="shared" si="20"/>
        <v>1347303</v>
      </c>
      <c r="K30" s="149">
        <f>I30/J30-1</f>
        <v>-0.44368861347447452</v>
      </c>
      <c r="L30" s="150">
        <f>H30/I30-1</f>
        <v>-0.35712322553100651</v>
      </c>
      <c r="M30" s="151">
        <f>G30/H30-1</f>
        <v>-0.32050912215237559</v>
      </c>
      <c r="N30" s="152">
        <f>F30/G30-1</f>
        <v>-0.19417736674281949</v>
      </c>
      <c r="P30" s="115">
        <f>C30/J30-1</f>
        <v>-0.94600101090845934</v>
      </c>
    </row>
    <row r="31" spans="2:30">
      <c r="B31" s="153" t="s">
        <v>92</v>
      </c>
      <c r="C31" s="154">
        <f t="shared" ref="C31:J31" si="21">SUM(C14:C17)</f>
        <v>0</v>
      </c>
      <c r="D31" s="154">
        <f t="shared" si="21"/>
        <v>83066</v>
      </c>
      <c r="E31" s="154">
        <f t="shared" si="21"/>
        <v>155091</v>
      </c>
      <c r="F31" s="154">
        <f t="shared" si="21"/>
        <v>237218</v>
      </c>
      <c r="G31" s="154">
        <f t="shared" si="21"/>
        <v>354140</v>
      </c>
      <c r="H31" s="154">
        <f t="shared" si="21"/>
        <v>553723</v>
      </c>
      <c r="I31" s="154">
        <f t="shared" si="21"/>
        <v>615539</v>
      </c>
      <c r="J31" s="154">
        <f t="shared" si="21"/>
        <v>1201723</v>
      </c>
      <c r="K31" s="155">
        <f>I31/J31-1</f>
        <v>-0.48778628685645531</v>
      </c>
      <c r="L31" s="156">
        <f>H31/I31-1</f>
        <v>-0.10042580567600101</v>
      </c>
      <c r="M31" s="157">
        <f>I31/J31-1</f>
        <v>-0.48778628685645531</v>
      </c>
      <c r="N31" s="158"/>
      <c r="P31" s="115">
        <f>D31/J31-1</f>
        <v>-0.93087758160574441</v>
      </c>
    </row>
    <row r="32" spans="2:30" ht="13.5" thickBot="1">
      <c r="B32" s="159" t="s">
        <v>93</v>
      </c>
      <c r="C32" s="160">
        <f t="shared" ref="C32:J32" si="22">SUM(C18:C21)</f>
        <v>0</v>
      </c>
      <c r="D32" s="160">
        <f t="shared" si="22"/>
        <v>64145</v>
      </c>
      <c r="E32" s="160">
        <f t="shared" si="22"/>
        <v>97460</v>
      </c>
      <c r="F32" s="160">
        <f t="shared" si="22"/>
        <v>142332</v>
      </c>
      <c r="G32" s="160">
        <f t="shared" si="22"/>
        <v>252937</v>
      </c>
      <c r="H32" s="160">
        <f t="shared" si="22"/>
        <v>444406</v>
      </c>
      <c r="I32" s="160">
        <f t="shared" si="22"/>
        <v>520936</v>
      </c>
      <c r="J32" s="160">
        <f t="shared" si="22"/>
        <v>891683</v>
      </c>
      <c r="K32" s="161">
        <f>I32/J32-1</f>
        <v>-0.41578341181787704</v>
      </c>
      <c r="L32" s="162">
        <f>H32/I32-1</f>
        <v>-0.14690864136861337</v>
      </c>
      <c r="M32" s="163">
        <f>I32/J32-1</f>
        <v>-0.41578341181787704</v>
      </c>
      <c r="N32" s="164"/>
    </row>
    <row r="33" spans="2:16" ht="13.5" thickBot="1"/>
    <row r="34" spans="2:16">
      <c r="B34" s="136" t="s">
        <v>70</v>
      </c>
      <c r="C34" s="137">
        <f t="shared" ref="C34:J34" si="23">SUM(C10:C11)</f>
        <v>35750</v>
      </c>
      <c r="D34" s="137">
        <f t="shared" si="23"/>
        <v>64257</v>
      </c>
      <c r="E34" s="137">
        <f t="shared" si="23"/>
        <v>74000</v>
      </c>
      <c r="F34" s="137">
        <f t="shared" si="23"/>
        <v>140151</v>
      </c>
      <c r="G34" s="137">
        <f t="shared" si="23"/>
        <v>182833</v>
      </c>
      <c r="H34" s="137">
        <f t="shared" si="23"/>
        <v>278394</v>
      </c>
      <c r="I34" s="137">
        <f t="shared" si="23"/>
        <v>416245</v>
      </c>
      <c r="J34" s="137">
        <f t="shared" si="23"/>
        <v>687816</v>
      </c>
      <c r="K34" s="138">
        <f>I34/J34-1</f>
        <v>-0.394830885004129</v>
      </c>
      <c r="L34" s="138">
        <f>H34/I34-1</f>
        <v>-0.33117755168230245</v>
      </c>
      <c r="M34" s="138">
        <f>G34/H34-1</f>
        <v>-0.34325811619503299</v>
      </c>
      <c r="N34" s="139">
        <f>F34/G34-1</f>
        <v>-0.23344800993256143</v>
      </c>
      <c r="P34" s="115">
        <f>D42/J42-1</f>
        <v>-0.91299169415532266</v>
      </c>
    </row>
    <row r="35" spans="2:16">
      <c r="B35" s="165" t="s">
        <v>168</v>
      </c>
      <c r="C35" s="141">
        <f t="shared" ref="C35:J35" si="24">SUM(C14:C15)</f>
        <v>0</v>
      </c>
      <c r="D35" s="141">
        <f t="shared" si="24"/>
        <v>46676</v>
      </c>
      <c r="E35" s="141">
        <f t="shared" si="24"/>
        <v>86873</v>
      </c>
      <c r="F35" s="141">
        <f t="shared" si="24"/>
        <v>114454</v>
      </c>
      <c r="G35" s="141">
        <f t="shared" si="24"/>
        <v>134469</v>
      </c>
      <c r="H35" s="141">
        <f t="shared" si="24"/>
        <v>292264</v>
      </c>
      <c r="I35" s="141">
        <f t="shared" si="24"/>
        <v>340053</v>
      </c>
      <c r="J35" s="141">
        <f t="shared" si="24"/>
        <v>642306</v>
      </c>
      <c r="K35" s="132">
        <f>I35/J35-1</f>
        <v>-0.47057477277185644</v>
      </c>
      <c r="L35" s="132">
        <f>H35/I35-1</f>
        <v>-0.14053397558615865</v>
      </c>
      <c r="M35" s="132">
        <f>I35/J35-1</f>
        <v>-0.47057477277185644</v>
      </c>
      <c r="N35" s="142">
        <f>F35/G35-1</f>
        <v>-0.14884471513880526</v>
      </c>
      <c r="P35" s="115">
        <f>E32/J32-1</f>
        <v>-0.89070106753184708</v>
      </c>
    </row>
    <row r="36" spans="2:16" ht="13.5" thickBot="1">
      <c r="B36" s="166" t="s">
        <v>19</v>
      </c>
      <c r="C36" s="144">
        <f t="shared" ref="C36:J36" si="25">SUM(C18:C20)</f>
        <v>0</v>
      </c>
      <c r="D36" s="144">
        <f t="shared" si="25"/>
        <v>45432</v>
      </c>
      <c r="E36" s="144">
        <f t="shared" si="25"/>
        <v>78426</v>
      </c>
      <c r="F36" s="144">
        <f t="shared" si="25"/>
        <v>115146</v>
      </c>
      <c r="G36" s="144">
        <f t="shared" si="25"/>
        <v>193835</v>
      </c>
      <c r="H36" s="144">
        <f t="shared" si="25"/>
        <v>317566</v>
      </c>
      <c r="I36" s="144">
        <f t="shared" si="25"/>
        <v>374882</v>
      </c>
      <c r="J36" s="144">
        <f t="shared" si="25"/>
        <v>727173</v>
      </c>
      <c r="K36" s="145">
        <f>I36/J36-1</f>
        <v>-0.48446655747669398</v>
      </c>
      <c r="L36" s="145">
        <f>H36/I36-1</f>
        <v>-0.15289077629760828</v>
      </c>
      <c r="M36" s="145">
        <f>I36/J36-1</f>
        <v>-0.48446655747669398</v>
      </c>
      <c r="N36" s="146">
        <f>F36/G36-1</f>
        <v>-0.40595867619366988</v>
      </c>
    </row>
    <row r="37" spans="2:16">
      <c r="B37" s="167" t="s">
        <v>170</v>
      </c>
      <c r="C37" s="168">
        <f t="shared" ref="C37:J37" si="26">SUM(C10:C15)</f>
        <v>72753</v>
      </c>
      <c r="D37" s="168">
        <f t="shared" si="26"/>
        <v>156544</v>
      </c>
      <c r="E37" s="168">
        <f t="shared" si="26"/>
        <v>247452</v>
      </c>
      <c r="F37" s="168">
        <f t="shared" si="26"/>
        <v>378290</v>
      </c>
      <c r="G37" s="168">
        <f t="shared" si="26"/>
        <v>461881</v>
      </c>
      <c r="H37" s="168">
        <f t="shared" si="26"/>
        <v>774113</v>
      </c>
      <c r="I37" s="168">
        <f t="shared" si="26"/>
        <v>1089573</v>
      </c>
      <c r="J37" s="168">
        <f t="shared" si="26"/>
        <v>1989609</v>
      </c>
    </row>
    <row r="38" spans="2:16">
      <c r="B38" s="167" t="s">
        <v>188</v>
      </c>
      <c r="C38" s="114">
        <f t="shared" ref="C38:J38" si="27">SUM(C10:C20)</f>
        <v>72753</v>
      </c>
      <c r="D38" s="114">
        <f t="shared" si="27"/>
        <v>238366</v>
      </c>
      <c r="E38" s="114">
        <f t="shared" si="27"/>
        <v>394096</v>
      </c>
      <c r="F38" s="114">
        <f t="shared" si="27"/>
        <v>616200</v>
      </c>
      <c r="G38" s="114">
        <f t="shared" si="27"/>
        <v>875387</v>
      </c>
      <c r="H38" s="114">
        <f t="shared" si="27"/>
        <v>1353138</v>
      </c>
      <c r="I38" s="114">
        <f t="shared" si="27"/>
        <v>1739941</v>
      </c>
      <c r="J38" s="114">
        <f t="shared" si="27"/>
        <v>3276199</v>
      </c>
    </row>
    <row r="39" spans="2:16">
      <c r="B39" s="167" t="s">
        <v>18</v>
      </c>
      <c r="C39" s="114">
        <f t="shared" ref="C39:J39" si="28">SUM(C18:C19)</f>
        <v>0</v>
      </c>
      <c r="D39" s="114">
        <f t="shared" si="28"/>
        <v>29001</v>
      </c>
      <c r="E39" s="114">
        <f t="shared" si="28"/>
        <v>57444</v>
      </c>
      <c r="F39" s="114">
        <f t="shared" si="28"/>
        <v>72019</v>
      </c>
      <c r="G39" s="114">
        <f t="shared" si="28"/>
        <v>140087</v>
      </c>
      <c r="H39" s="114">
        <f t="shared" si="28"/>
        <v>217755</v>
      </c>
      <c r="I39" s="114">
        <f t="shared" si="28"/>
        <v>285428</v>
      </c>
      <c r="J39" s="114">
        <f t="shared" si="28"/>
        <v>493328</v>
      </c>
      <c r="P39" s="115">
        <f>C34/J34-1</f>
        <v>-0.94802389011014576</v>
      </c>
    </row>
    <row r="40" spans="2:16">
      <c r="B40" s="167" t="s">
        <v>22</v>
      </c>
      <c r="C40" s="114">
        <f>SUM(C10:C19)</f>
        <v>72753</v>
      </c>
      <c r="D40" s="114">
        <f>SUM(D10:D19)</f>
        <v>221935</v>
      </c>
      <c r="E40" s="114">
        <f>SUM(E10:E19)</f>
        <v>373114</v>
      </c>
      <c r="F40" s="114">
        <f>SUM(F10:F19)</f>
        <v>573073</v>
      </c>
    </row>
    <row r="41" spans="2:16">
      <c r="B41" s="130" t="s">
        <v>19</v>
      </c>
      <c r="C41" s="114">
        <f t="shared" ref="C41:J41" si="29">SUM(C18:C20)</f>
        <v>0</v>
      </c>
      <c r="D41" s="114">
        <f t="shared" si="29"/>
        <v>45432</v>
      </c>
      <c r="E41" s="114">
        <f t="shared" si="29"/>
        <v>78426</v>
      </c>
      <c r="F41" s="114">
        <f t="shared" si="29"/>
        <v>115146</v>
      </c>
      <c r="G41" s="114">
        <f t="shared" si="29"/>
        <v>193835</v>
      </c>
      <c r="H41" s="114">
        <f t="shared" si="29"/>
        <v>317566</v>
      </c>
      <c r="I41" s="114">
        <f t="shared" si="29"/>
        <v>374882</v>
      </c>
      <c r="J41" s="114">
        <f t="shared" si="29"/>
        <v>727173</v>
      </c>
    </row>
    <row r="42" spans="2:16">
      <c r="B42" s="130" t="s">
        <v>154</v>
      </c>
      <c r="C42" s="114">
        <f t="shared" ref="C42:J42" si="30">SUM(C10:C12)</f>
        <v>51522</v>
      </c>
      <c r="D42" s="114">
        <f t="shared" si="30"/>
        <v>85910</v>
      </c>
      <c r="E42" s="114">
        <f t="shared" si="30"/>
        <v>113456</v>
      </c>
      <c r="F42" s="114">
        <f t="shared" si="30"/>
        <v>202082</v>
      </c>
      <c r="G42" s="114">
        <f t="shared" si="30"/>
        <v>266077</v>
      </c>
      <c r="H42" s="114">
        <f t="shared" si="30"/>
        <v>371794</v>
      </c>
      <c r="I42" s="114">
        <f t="shared" si="30"/>
        <v>586829</v>
      </c>
      <c r="J42" s="114">
        <f t="shared" si="30"/>
        <v>987377</v>
      </c>
    </row>
    <row r="43" spans="2:16">
      <c r="F43" s="2"/>
      <c r="G43" s="2" t="s">
        <v>101</v>
      </c>
    </row>
    <row r="44" spans="2:16">
      <c r="G44" s="89" t="s">
        <v>157</v>
      </c>
    </row>
    <row r="45" spans="2:16">
      <c r="G45" s="89" t="s">
        <v>158</v>
      </c>
    </row>
    <row r="46" spans="2:16">
      <c r="G46" s="89" t="s">
        <v>52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sqref="A1:B1"/>
    </sheetView>
  </sheetViews>
  <sheetFormatPr baseColWidth="10" defaultRowHeight="12.75"/>
  <cols>
    <col min="1" max="1" width="9.28515625" style="89" customWidth="1"/>
    <col min="2" max="3" width="14.140625" style="89" customWidth="1"/>
    <col min="4" max="6" width="11.42578125" style="89"/>
    <col min="7" max="8" width="12.28515625" style="89" customWidth="1"/>
    <col min="9" max="9" width="12" style="89" customWidth="1"/>
    <col min="10" max="16" width="11.42578125" style="89"/>
    <col min="17" max="17" width="11" style="89" bestFit="1" customWidth="1"/>
    <col min="18" max="18" width="10.140625" style="89" bestFit="1" customWidth="1"/>
    <col min="19" max="19" width="8.28515625" style="89" bestFit="1" customWidth="1"/>
    <col min="20" max="20" width="8.28515625" style="89" customWidth="1"/>
    <col min="21" max="21" width="11" style="89" bestFit="1" customWidth="1"/>
    <col min="22" max="22" width="6.85546875" style="89" bestFit="1" customWidth="1"/>
    <col min="23" max="23" width="11" style="89" bestFit="1" customWidth="1"/>
    <col min="24" max="24" width="8.42578125" style="89" customWidth="1"/>
    <col min="25" max="25" width="11.42578125" style="89"/>
    <col min="26" max="26" width="13.7109375" style="89" customWidth="1"/>
    <col min="27" max="16384" width="11.42578125" style="89"/>
  </cols>
  <sheetData>
    <row r="1" spans="1:30">
      <c r="A1" s="503" t="s">
        <v>52</v>
      </c>
      <c r="B1" s="504"/>
      <c r="C1" s="88"/>
      <c r="D1" s="88"/>
      <c r="E1" s="88"/>
      <c r="F1" s="88"/>
    </row>
    <row r="2" spans="1:30">
      <c r="A2" s="505" t="s">
        <v>53</v>
      </c>
      <c r="B2" s="504"/>
      <c r="C2" s="88"/>
      <c r="D2" s="88"/>
      <c r="E2" s="88"/>
      <c r="F2" s="88"/>
    </row>
    <row r="3" spans="1:30">
      <c r="A3" s="88"/>
      <c r="B3" s="88"/>
      <c r="C3" s="88"/>
      <c r="D3" s="88"/>
      <c r="E3" s="88"/>
      <c r="F3" s="88"/>
      <c r="S3" s="90"/>
    </row>
    <row r="4" spans="1:30">
      <c r="A4" s="91" t="s">
        <v>54</v>
      </c>
      <c r="B4" s="88"/>
      <c r="C4" s="88"/>
      <c r="D4" s="88"/>
      <c r="E4" s="88"/>
      <c r="F4" s="88"/>
    </row>
    <row r="5" spans="1:30">
      <c r="A5" s="92" t="s">
        <v>55</v>
      </c>
      <c r="B5" s="88"/>
      <c r="C5" s="88"/>
      <c r="D5" s="88"/>
      <c r="E5" s="88"/>
      <c r="F5" s="88"/>
    </row>
    <row r="6" spans="1:30">
      <c r="A6" s="88" t="s">
        <v>56</v>
      </c>
      <c r="B6" s="88"/>
      <c r="C6" s="88"/>
      <c r="D6" s="88"/>
      <c r="E6" s="88"/>
      <c r="F6" s="88"/>
    </row>
    <row r="7" spans="1:30" ht="13.5" thickBot="1">
      <c r="A7" s="169" t="s">
        <v>221</v>
      </c>
      <c r="B7" s="94"/>
      <c r="C7" s="94"/>
      <c r="D7" s="94"/>
      <c r="E7" s="94"/>
      <c r="F7" s="94"/>
      <c r="G7" s="94"/>
    </row>
    <row r="8" spans="1:30" ht="13.5" thickBot="1">
      <c r="A8" s="170"/>
      <c r="B8" s="170"/>
      <c r="C8" s="170"/>
      <c r="D8" s="171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82"/>
      <c r="Q8" s="182"/>
      <c r="R8" s="182"/>
      <c r="S8" s="182"/>
    </row>
    <row r="9" spans="1:30" ht="26.25" thickBot="1">
      <c r="B9" s="172"/>
      <c r="C9" s="173">
        <v>2014</v>
      </c>
      <c r="D9" s="174">
        <v>2013</v>
      </c>
      <c r="E9" s="174">
        <v>2012</v>
      </c>
      <c r="F9" s="175">
        <v>2011</v>
      </c>
      <c r="G9" s="175">
        <v>2010</v>
      </c>
      <c r="H9" s="175">
        <v>2009</v>
      </c>
      <c r="I9" s="175">
        <v>2008</v>
      </c>
      <c r="J9" s="176">
        <v>2007</v>
      </c>
      <c r="K9" s="177" t="s">
        <v>1</v>
      </c>
      <c r="L9" s="178" t="s">
        <v>2</v>
      </c>
      <c r="M9" s="178" t="s">
        <v>160</v>
      </c>
      <c r="N9" s="179" t="s">
        <v>169</v>
      </c>
      <c r="Q9" s="89">
        <v>2009</v>
      </c>
      <c r="R9" s="89">
        <v>2008</v>
      </c>
      <c r="S9" s="89" t="s">
        <v>153</v>
      </c>
      <c r="U9" s="89">
        <v>2010</v>
      </c>
      <c r="W9" s="89">
        <v>2011</v>
      </c>
      <c r="Y9" s="89">
        <v>2012</v>
      </c>
      <c r="AA9" s="89">
        <v>2013</v>
      </c>
      <c r="AC9" s="89">
        <v>2014</v>
      </c>
    </row>
    <row r="10" spans="1:30">
      <c r="B10" s="109" t="s">
        <v>3</v>
      </c>
      <c r="C10" s="180">
        <v>41893</v>
      </c>
      <c r="D10" s="180">
        <v>70941</v>
      </c>
      <c r="E10" s="180">
        <v>101931</v>
      </c>
      <c r="F10" s="180">
        <v>136790</v>
      </c>
      <c r="G10" s="180">
        <v>220869</v>
      </c>
      <c r="H10" s="180">
        <v>166190</v>
      </c>
      <c r="I10" s="180">
        <v>478820</v>
      </c>
      <c r="J10" s="180">
        <v>742369</v>
      </c>
      <c r="K10" s="111">
        <f t="shared" ref="K10:K22" si="0">I10/J10-1</f>
        <v>-0.35501078304724465</v>
      </c>
      <c r="L10" s="112">
        <f t="shared" ref="L10:L22" si="1">H10/I10-1</f>
        <v>-0.65291758907313813</v>
      </c>
      <c r="M10" s="112">
        <f t="shared" ref="M10:M22" si="2">G10/H10-1</f>
        <v>0.32901498285095365</v>
      </c>
      <c r="N10" s="113">
        <f t="shared" ref="N10:N21" si="3">F10/G10-1</f>
        <v>-0.38067361196003058</v>
      </c>
      <c r="P10" s="89" t="s">
        <v>3</v>
      </c>
      <c r="Q10" s="114">
        <f>H10</f>
        <v>166190</v>
      </c>
      <c r="R10" s="114">
        <f>I10</f>
        <v>478820</v>
      </c>
      <c r="S10" s="115">
        <f t="shared" ref="S10:S21" si="4">Q10/R10-1</f>
        <v>-0.65291758907313813</v>
      </c>
      <c r="U10" s="114">
        <f>G10</f>
        <v>220869</v>
      </c>
      <c r="V10" s="115">
        <f t="shared" ref="V10:V21" si="5">U10/Q10-1</f>
        <v>0.32901498285095365</v>
      </c>
      <c r="W10" s="114">
        <f>F10</f>
        <v>136790</v>
      </c>
      <c r="X10" s="115">
        <f t="shared" ref="X10:X21" si="6">W10/U10-1</f>
        <v>-0.38067361196003058</v>
      </c>
      <c r="Y10" s="114">
        <f>E10</f>
        <v>101931</v>
      </c>
      <c r="Z10" s="115">
        <f t="shared" ref="Z10:Z21" si="7">Y10/W10-1</f>
        <v>-0.25483587981577605</v>
      </c>
      <c r="AA10" s="114">
        <f>D10</f>
        <v>70941</v>
      </c>
      <c r="AB10" s="115">
        <f t="shared" ref="AB10:AB21" si="8">AA10/Y10-1</f>
        <v>-0.30402919622097302</v>
      </c>
      <c r="AC10" s="114">
        <f>C10</f>
        <v>41893</v>
      </c>
      <c r="AD10" s="115">
        <f t="shared" ref="AD10:AD21" si="9">AC10/AA10-1</f>
        <v>-0.40946702189143092</v>
      </c>
    </row>
    <row r="11" spans="1:30">
      <c r="B11" s="116" t="s">
        <v>4</v>
      </c>
      <c r="C11" s="180">
        <v>35950</v>
      </c>
      <c r="D11" s="180">
        <v>87411</v>
      </c>
      <c r="E11" s="180">
        <v>80431</v>
      </c>
      <c r="F11" s="180">
        <v>132994</v>
      </c>
      <c r="G11" s="180">
        <v>187284</v>
      </c>
      <c r="H11" s="180">
        <v>196118</v>
      </c>
      <c r="I11" s="180">
        <v>400914</v>
      </c>
      <c r="J11" s="180">
        <v>720450</v>
      </c>
      <c r="K11" s="117">
        <f t="shared" si="0"/>
        <v>-0.44352279825109309</v>
      </c>
      <c r="L11" s="118">
        <f t="shared" si="1"/>
        <v>-0.51082276997061715</v>
      </c>
      <c r="M11" s="118">
        <f t="shared" si="2"/>
        <v>-4.5044310058230286E-2</v>
      </c>
      <c r="N11" s="119">
        <f t="shared" si="3"/>
        <v>-0.28988060912838254</v>
      </c>
      <c r="O11" s="115"/>
      <c r="P11" s="115" t="s">
        <v>4</v>
      </c>
      <c r="Q11" s="114">
        <f t="shared" ref="Q11:R21" si="10">Q10+H11</f>
        <v>362308</v>
      </c>
      <c r="R11" s="114">
        <f t="shared" si="10"/>
        <v>879734</v>
      </c>
      <c r="S11" s="115">
        <f t="shared" si="4"/>
        <v>-0.58816187620348881</v>
      </c>
      <c r="U11" s="114">
        <f t="shared" ref="U11:U21" si="11">G11+U10</f>
        <v>408153</v>
      </c>
      <c r="V11" s="115">
        <f t="shared" si="5"/>
        <v>0.1265359859566999</v>
      </c>
      <c r="W11" s="114">
        <f t="shared" ref="W11:W21" si="12">F11+W10</f>
        <v>269784</v>
      </c>
      <c r="X11" s="115">
        <f t="shared" si="6"/>
        <v>-0.33901257616629055</v>
      </c>
      <c r="Y11" s="114">
        <f t="shared" ref="Y11:Y21" si="13">E11+Y10</f>
        <v>182362</v>
      </c>
      <c r="Z11" s="115">
        <f t="shared" si="7"/>
        <v>-0.32404442072176265</v>
      </c>
      <c r="AA11" s="114">
        <f t="shared" ref="AA11:AA21" si="14">D11+AA10</f>
        <v>158352</v>
      </c>
      <c r="AB11" s="115">
        <f t="shared" si="8"/>
        <v>-0.13166120134677184</v>
      </c>
      <c r="AC11" s="114">
        <f t="shared" ref="AC11:AC21" si="15">C11+AC10</f>
        <v>77843</v>
      </c>
      <c r="AD11" s="115">
        <f t="shared" si="9"/>
        <v>-0.50841795493583919</v>
      </c>
    </row>
    <row r="12" spans="1:30">
      <c r="B12" s="116" t="s">
        <v>5</v>
      </c>
      <c r="C12" s="180">
        <v>34625</v>
      </c>
      <c r="D12" s="180">
        <v>85484</v>
      </c>
      <c r="E12" s="180">
        <v>96047</v>
      </c>
      <c r="F12" s="180">
        <v>119482</v>
      </c>
      <c r="G12" s="180">
        <v>255180</v>
      </c>
      <c r="H12" s="180">
        <v>207078</v>
      </c>
      <c r="I12" s="180">
        <v>270597</v>
      </c>
      <c r="J12" s="180">
        <v>745303</v>
      </c>
      <c r="K12" s="117">
        <f t="shared" si="0"/>
        <v>-0.63693021495955338</v>
      </c>
      <c r="L12" s="118">
        <f t="shared" si="1"/>
        <v>-0.23473652701249459</v>
      </c>
      <c r="M12" s="118">
        <f t="shared" si="2"/>
        <v>0.23228928229942336</v>
      </c>
      <c r="N12" s="119">
        <f t="shared" si="3"/>
        <v>-0.53177364997256837</v>
      </c>
      <c r="P12" s="89" t="s">
        <v>5</v>
      </c>
      <c r="Q12" s="114">
        <f t="shared" si="10"/>
        <v>569386</v>
      </c>
      <c r="R12" s="114">
        <f t="shared" si="10"/>
        <v>1150331</v>
      </c>
      <c r="S12" s="115">
        <f t="shared" si="4"/>
        <v>-0.50502420607633802</v>
      </c>
      <c r="U12" s="114">
        <f t="shared" si="11"/>
        <v>663333</v>
      </c>
      <c r="V12" s="115">
        <f t="shared" si="5"/>
        <v>0.16499703189049253</v>
      </c>
      <c r="W12" s="114">
        <f t="shared" si="12"/>
        <v>389266</v>
      </c>
      <c r="X12" s="115">
        <f t="shared" si="6"/>
        <v>-0.41316653927966795</v>
      </c>
      <c r="Y12" s="114">
        <f t="shared" si="13"/>
        <v>278409</v>
      </c>
      <c r="Z12" s="115">
        <f t="shared" si="7"/>
        <v>-0.28478469735348066</v>
      </c>
      <c r="AA12" s="114">
        <f t="shared" si="14"/>
        <v>243836</v>
      </c>
      <c r="AB12" s="115">
        <f t="shared" si="8"/>
        <v>-0.12418061197734265</v>
      </c>
      <c r="AC12" s="114">
        <f t="shared" si="15"/>
        <v>112468</v>
      </c>
      <c r="AD12" s="115">
        <f t="shared" si="9"/>
        <v>-0.53875555701373057</v>
      </c>
    </row>
    <row r="13" spans="1:30">
      <c r="B13" s="116" t="s">
        <v>6</v>
      </c>
      <c r="C13" s="180">
        <v>50806</v>
      </c>
      <c r="D13" s="180">
        <v>47673</v>
      </c>
      <c r="E13" s="180">
        <v>70465</v>
      </c>
      <c r="F13" s="180">
        <v>106606</v>
      </c>
      <c r="G13" s="180">
        <v>216110</v>
      </c>
      <c r="H13" s="180">
        <v>147261</v>
      </c>
      <c r="I13" s="180">
        <v>346058</v>
      </c>
      <c r="J13" s="180">
        <v>598725</v>
      </c>
      <c r="K13" s="117">
        <f t="shared" si="0"/>
        <v>-0.42200843459017079</v>
      </c>
      <c r="L13" s="118">
        <f t="shared" si="1"/>
        <v>-0.57446150645267557</v>
      </c>
      <c r="M13" s="118">
        <f t="shared" si="2"/>
        <v>0.46753043915225345</v>
      </c>
      <c r="N13" s="119">
        <f t="shared" si="3"/>
        <v>-0.50670491879135626</v>
      </c>
      <c r="P13" s="89" t="s">
        <v>6</v>
      </c>
      <c r="Q13" s="114">
        <f t="shared" si="10"/>
        <v>716647</v>
      </c>
      <c r="R13" s="114">
        <f t="shared" si="10"/>
        <v>1496389</v>
      </c>
      <c r="S13" s="115">
        <f t="shared" si="4"/>
        <v>-0.52108241907685771</v>
      </c>
      <c r="U13" s="114">
        <f t="shared" si="11"/>
        <v>879443</v>
      </c>
      <c r="V13" s="115">
        <f t="shared" si="5"/>
        <v>0.22716344308983372</v>
      </c>
      <c r="W13" s="114">
        <f t="shared" si="12"/>
        <v>495872</v>
      </c>
      <c r="X13" s="115">
        <f t="shared" si="6"/>
        <v>-0.43615220088169449</v>
      </c>
      <c r="Y13" s="114">
        <f t="shared" si="13"/>
        <v>348874</v>
      </c>
      <c r="Z13" s="115">
        <f t="shared" si="7"/>
        <v>-0.29644343701600417</v>
      </c>
      <c r="AA13" s="114">
        <f t="shared" si="14"/>
        <v>291509</v>
      </c>
      <c r="AB13" s="115">
        <f t="shared" si="8"/>
        <v>-0.16442899155569057</v>
      </c>
      <c r="AC13" s="114">
        <f t="shared" si="15"/>
        <v>163274</v>
      </c>
      <c r="AD13" s="115">
        <f t="shared" si="9"/>
        <v>-0.43990065486828878</v>
      </c>
    </row>
    <row r="14" spans="1:30" ht="13.5" thickBot="1">
      <c r="B14" s="116" t="s">
        <v>7</v>
      </c>
      <c r="C14" s="120"/>
      <c r="D14" s="180">
        <v>48340</v>
      </c>
      <c r="E14" s="180">
        <v>95231</v>
      </c>
      <c r="F14" s="180">
        <v>107107</v>
      </c>
      <c r="G14" s="180">
        <v>248377</v>
      </c>
      <c r="H14" s="180">
        <v>190409</v>
      </c>
      <c r="I14" s="180">
        <v>267365</v>
      </c>
      <c r="J14" s="180">
        <v>671878</v>
      </c>
      <c r="K14" s="117">
        <f t="shared" si="0"/>
        <v>-0.60206317218304517</v>
      </c>
      <c r="L14" s="118">
        <f t="shared" si="1"/>
        <v>-0.28783124193518228</v>
      </c>
      <c r="M14" s="118">
        <f t="shared" si="2"/>
        <v>0.30443939099517348</v>
      </c>
      <c r="N14" s="119">
        <f t="shared" si="3"/>
        <v>-0.56877247088095917</v>
      </c>
      <c r="P14" s="89" t="s">
        <v>7</v>
      </c>
      <c r="Q14" s="114">
        <f t="shared" si="10"/>
        <v>907056</v>
      </c>
      <c r="R14" s="114">
        <f t="shared" si="10"/>
        <v>1763754</v>
      </c>
      <c r="S14" s="115">
        <f t="shared" si="4"/>
        <v>-0.48572419963328217</v>
      </c>
      <c r="U14" s="114">
        <f t="shared" si="11"/>
        <v>1127820</v>
      </c>
      <c r="V14" s="115">
        <f t="shared" si="5"/>
        <v>0.24338519341694442</v>
      </c>
      <c r="W14" s="114">
        <f t="shared" si="12"/>
        <v>602979</v>
      </c>
      <c r="X14" s="115">
        <f t="shared" si="6"/>
        <v>-0.46535883385646648</v>
      </c>
      <c r="Y14" s="114">
        <f t="shared" si="13"/>
        <v>444105</v>
      </c>
      <c r="Z14" s="115">
        <f t="shared" si="7"/>
        <v>-0.26348181279945071</v>
      </c>
      <c r="AA14" s="114">
        <f t="shared" si="14"/>
        <v>339849</v>
      </c>
      <c r="AB14" s="115">
        <f t="shared" si="8"/>
        <v>-0.23475529435606446</v>
      </c>
      <c r="AC14" s="114">
        <f t="shared" si="15"/>
        <v>163274</v>
      </c>
      <c r="AD14" s="115">
        <f t="shared" si="9"/>
        <v>-0.51956898504924243</v>
      </c>
    </row>
    <row r="15" spans="1:30" ht="13.5" thickBot="1">
      <c r="B15" s="116" t="s">
        <v>8</v>
      </c>
      <c r="C15" s="120"/>
      <c r="D15" s="180">
        <v>48542</v>
      </c>
      <c r="E15" s="180">
        <v>71282</v>
      </c>
      <c r="F15" s="180">
        <v>80035</v>
      </c>
      <c r="G15" s="180">
        <v>158745</v>
      </c>
      <c r="H15" s="180">
        <v>244189</v>
      </c>
      <c r="I15" s="180">
        <v>234879</v>
      </c>
      <c r="J15" s="181">
        <v>648683</v>
      </c>
      <c r="K15" s="117">
        <f t="shared" si="0"/>
        <v>-0.63791405046841065</v>
      </c>
      <c r="L15" s="118">
        <f t="shared" si="1"/>
        <v>3.9637430336471047E-2</v>
      </c>
      <c r="M15" s="118">
        <f t="shared" si="2"/>
        <v>-0.34990929157333051</v>
      </c>
      <c r="N15" s="119">
        <f t="shared" si="3"/>
        <v>-0.49582664020914047</v>
      </c>
      <c r="P15" s="89" t="s">
        <v>8</v>
      </c>
      <c r="Q15" s="114">
        <f t="shared" si="10"/>
        <v>1151245</v>
      </c>
      <c r="R15" s="114">
        <f t="shared" si="10"/>
        <v>1998633</v>
      </c>
      <c r="S15" s="115">
        <f t="shared" si="4"/>
        <v>-0.42398379292246247</v>
      </c>
      <c r="U15" s="114">
        <f t="shared" si="11"/>
        <v>1286565</v>
      </c>
      <c r="V15" s="115">
        <f t="shared" si="5"/>
        <v>0.11754231288735228</v>
      </c>
      <c r="W15" s="114">
        <f t="shared" si="12"/>
        <v>683014</v>
      </c>
      <c r="X15" s="115">
        <f t="shared" si="6"/>
        <v>-0.46911815570919468</v>
      </c>
      <c r="Y15" s="114">
        <f t="shared" si="13"/>
        <v>515387</v>
      </c>
      <c r="Z15" s="115">
        <f t="shared" si="7"/>
        <v>-0.24542249500010249</v>
      </c>
      <c r="AA15" s="114">
        <f t="shared" si="14"/>
        <v>388391</v>
      </c>
      <c r="AB15" s="115">
        <f t="shared" si="8"/>
        <v>-0.24640900915234576</v>
      </c>
      <c r="AC15" s="114">
        <f t="shared" si="15"/>
        <v>163274</v>
      </c>
      <c r="AD15" s="115">
        <f t="shared" si="9"/>
        <v>-0.57961435769623915</v>
      </c>
    </row>
    <row r="16" spans="1:30">
      <c r="B16" s="116" t="s">
        <v>9</v>
      </c>
      <c r="C16" s="121"/>
      <c r="D16" s="180">
        <v>49197</v>
      </c>
      <c r="E16" s="180">
        <v>59342</v>
      </c>
      <c r="F16" s="180">
        <v>103798</v>
      </c>
      <c r="G16" s="180">
        <v>172556</v>
      </c>
      <c r="H16" s="180">
        <v>195805</v>
      </c>
      <c r="I16" s="180">
        <v>244436</v>
      </c>
      <c r="J16" s="180">
        <v>512872</v>
      </c>
      <c r="K16" s="117">
        <f t="shared" si="0"/>
        <v>-0.52339765087585199</v>
      </c>
      <c r="L16" s="118">
        <f t="shared" si="1"/>
        <v>-0.19895187288288141</v>
      </c>
      <c r="M16" s="118">
        <f t="shared" si="2"/>
        <v>-0.11873547662214956</v>
      </c>
      <c r="N16" s="119">
        <f t="shared" si="3"/>
        <v>-0.39846774380490968</v>
      </c>
      <c r="P16" s="89" t="s">
        <v>9</v>
      </c>
      <c r="Q16" s="114">
        <f t="shared" si="10"/>
        <v>1347050</v>
      </c>
      <c r="R16" s="114">
        <f t="shared" si="10"/>
        <v>2243069</v>
      </c>
      <c r="S16" s="115">
        <f t="shared" si="4"/>
        <v>-0.39946118465370439</v>
      </c>
      <c r="U16" s="114">
        <f t="shared" si="11"/>
        <v>1459121</v>
      </c>
      <c r="V16" s="115">
        <f t="shared" si="5"/>
        <v>8.31973571879292E-2</v>
      </c>
      <c r="W16" s="114">
        <f t="shared" si="12"/>
        <v>786812</v>
      </c>
      <c r="X16" s="115">
        <f t="shared" si="6"/>
        <v>-0.46076302102430167</v>
      </c>
      <c r="Y16" s="114">
        <f t="shared" si="13"/>
        <v>574729</v>
      </c>
      <c r="Z16" s="115">
        <f t="shared" si="7"/>
        <v>-0.26954723618856857</v>
      </c>
      <c r="AA16" s="114">
        <f t="shared" si="14"/>
        <v>437588</v>
      </c>
      <c r="AB16" s="115">
        <f t="shared" si="8"/>
        <v>-0.23861854891609779</v>
      </c>
      <c r="AC16" s="114">
        <f t="shared" si="15"/>
        <v>163274</v>
      </c>
      <c r="AD16" s="115">
        <f t="shared" si="9"/>
        <v>-0.62687733667285217</v>
      </c>
    </row>
    <row r="17" spans="2:30">
      <c r="B17" s="116" t="s">
        <v>10</v>
      </c>
      <c r="C17" s="120"/>
      <c r="D17" s="180">
        <v>28833</v>
      </c>
      <c r="E17" s="180">
        <v>136043</v>
      </c>
      <c r="F17" s="180">
        <v>119859</v>
      </c>
      <c r="G17" s="180">
        <v>189858</v>
      </c>
      <c r="H17" s="180">
        <v>190293</v>
      </c>
      <c r="I17" s="180">
        <v>216081</v>
      </c>
      <c r="J17" s="180">
        <v>636865</v>
      </c>
      <c r="K17" s="117">
        <f t="shared" si="0"/>
        <v>-0.66071145376178619</v>
      </c>
      <c r="L17" s="118">
        <f t="shared" si="1"/>
        <v>-0.11934413483832451</v>
      </c>
      <c r="M17" s="118">
        <f t="shared" si="2"/>
        <v>-2.2859485109804067E-3</v>
      </c>
      <c r="N17" s="119">
        <f t="shared" si="3"/>
        <v>-0.36869133773662421</v>
      </c>
      <c r="P17" s="89" t="s">
        <v>10</v>
      </c>
      <c r="Q17" s="114">
        <f t="shared" si="10"/>
        <v>1537343</v>
      </c>
      <c r="R17" s="114">
        <f t="shared" si="10"/>
        <v>2459150</v>
      </c>
      <c r="S17" s="115">
        <f t="shared" si="4"/>
        <v>-0.37484781326881245</v>
      </c>
      <c r="U17" s="114">
        <f t="shared" si="11"/>
        <v>1648979</v>
      </c>
      <c r="V17" s="115">
        <f t="shared" si="5"/>
        <v>7.2616195605014644E-2</v>
      </c>
      <c r="W17" s="114">
        <f t="shared" si="12"/>
        <v>906671</v>
      </c>
      <c r="X17" s="115">
        <f t="shared" si="6"/>
        <v>-0.45016219127108348</v>
      </c>
      <c r="Y17" s="114">
        <f t="shared" si="13"/>
        <v>710772</v>
      </c>
      <c r="Z17" s="115">
        <f t="shared" si="7"/>
        <v>-0.21606404087039288</v>
      </c>
      <c r="AA17" s="114">
        <f t="shared" si="14"/>
        <v>466421</v>
      </c>
      <c r="AB17" s="115">
        <f t="shared" si="8"/>
        <v>-0.34378253504640022</v>
      </c>
      <c r="AC17" s="114">
        <f t="shared" si="15"/>
        <v>163274</v>
      </c>
      <c r="AD17" s="115">
        <f t="shared" si="9"/>
        <v>-0.6499428627784769</v>
      </c>
    </row>
    <row r="18" spans="2:30">
      <c r="B18" s="116" t="s">
        <v>11</v>
      </c>
      <c r="C18" s="120"/>
      <c r="D18" s="180">
        <v>39035</v>
      </c>
      <c r="E18" s="180">
        <v>102628</v>
      </c>
      <c r="F18" s="180">
        <v>94743</v>
      </c>
      <c r="G18" s="180">
        <v>119313</v>
      </c>
      <c r="H18" s="180">
        <v>189932</v>
      </c>
      <c r="I18" s="180">
        <v>183481</v>
      </c>
      <c r="J18" s="180">
        <v>479142</v>
      </c>
      <c r="K18" s="117">
        <f t="shared" si="0"/>
        <v>-0.61706341752549343</v>
      </c>
      <c r="L18" s="118">
        <f t="shared" si="1"/>
        <v>3.515895378813072E-2</v>
      </c>
      <c r="M18" s="118">
        <f t="shared" si="2"/>
        <v>-0.37181201693237576</v>
      </c>
      <c r="N18" s="119">
        <f t="shared" si="3"/>
        <v>-0.20592894319981891</v>
      </c>
      <c r="P18" s="89" t="s">
        <v>11</v>
      </c>
      <c r="Q18" s="114">
        <f t="shared" si="10"/>
        <v>1727275</v>
      </c>
      <c r="R18" s="114">
        <f t="shared" si="10"/>
        <v>2642631</v>
      </c>
      <c r="S18" s="115">
        <f t="shared" si="4"/>
        <v>-0.34638055786070776</v>
      </c>
      <c r="U18" s="114">
        <f t="shared" si="11"/>
        <v>1768292</v>
      </c>
      <c r="V18" s="115">
        <f t="shared" si="5"/>
        <v>2.3746652964930393E-2</v>
      </c>
      <c r="W18" s="114">
        <f t="shared" si="12"/>
        <v>1001414</v>
      </c>
      <c r="X18" s="115">
        <f t="shared" si="6"/>
        <v>-0.4336828985258091</v>
      </c>
      <c r="Y18" s="114">
        <f t="shared" si="13"/>
        <v>813400</v>
      </c>
      <c r="Z18" s="115">
        <f t="shared" si="7"/>
        <v>-0.18774852358764704</v>
      </c>
      <c r="AA18" s="114">
        <f t="shared" si="14"/>
        <v>505456</v>
      </c>
      <c r="AB18" s="115">
        <f t="shared" si="8"/>
        <v>-0.3785886402753873</v>
      </c>
      <c r="AC18" s="114">
        <f t="shared" si="15"/>
        <v>163274</v>
      </c>
      <c r="AD18" s="115">
        <f t="shared" si="9"/>
        <v>-0.67697682884365795</v>
      </c>
    </row>
    <row r="19" spans="2:30">
      <c r="B19" s="116" t="s">
        <v>12</v>
      </c>
      <c r="C19" s="120"/>
      <c r="D19" s="180">
        <v>39664</v>
      </c>
      <c r="E19" s="180">
        <v>101946</v>
      </c>
      <c r="F19" s="180">
        <v>87402</v>
      </c>
      <c r="G19" s="180">
        <v>116256</v>
      </c>
      <c r="H19" s="180">
        <v>143904</v>
      </c>
      <c r="I19" s="180">
        <v>228444</v>
      </c>
      <c r="J19" s="180">
        <v>474941</v>
      </c>
      <c r="K19" s="117">
        <f t="shared" si="0"/>
        <v>-0.51900551858020261</v>
      </c>
      <c r="L19" s="118">
        <f t="shared" si="1"/>
        <v>-0.3700688133634501</v>
      </c>
      <c r="M19" s="118">
        <f t="shared" si="2"/>
        <v>-0.19212808539026016</v>
      </c>
      <c r="N19" s="119">
        <f t="shared" si="3"/>
        <v>-0.24819364161849711</v>
      </c>
      <c r="P19" s="89" t="s">
        <v>12</v>
      </c>
      <c r="Q19" s="114">
        <f t="shared" si="10"/>
        <v>1871179</v>
      </c>
      <c r="R19" s="114">
        <f t="shared" si="10"/>
        <v>2871075</v>
      </c>
      <c r="S19" s="115">
        <f t="shared" si="4"/>
        <v>-0.34826537098473564</v>
      </c>
      <c r="U19" s="114">
        <f t="shared" si="11"/>
        <v>1884548</v>
      </c>
      <c r="V19" s="115">
        <f t="shared" si="5"/>
        <v>7.1446932655827577E-3</v>
      </c>
      <c r="W19" s="122">
        <f t="shared" si="12"/>
        <v>1088816</v>
      </c>
      <c r="X19" s="123">
        <f t="shared" si="6"/>
        <v>-0.42224024010001338</v>
      </c>
      <c r="Y19" s="114">
        <f t="shared" si="13"/>
        <v>915346</v>
      </c>
      <c r="Z19" s="124">
        <f t="shared" si="7"/>
        <v>-0.15931984834903234</v>
      </c>
      <c r="AA19" s="114">
        <f t="shared" si="14"/>
        <v>545120</v>
      </c>
      <c r="AB19" s="123">
        <f t="shared" si="8"/>
        <v>-0.4044656337603485</v>
      </c>
      <c r="AC19" s="114">
        <f t="shared" si="15"/>
        <v>163274</v>
      </c>
      <c r="AD19" s="123">
        <f t="shared" si="9"/>
        <v>-0.70048062811857936</v>
      </c>
    </row>
    <row r="20" spans="2:30">
      <c r="B20" s="116" t="s">
        <v>13</v>
      </c>
      <c r="C20" s="120"/>
      <c r="D20" s="180">
        <v>46592</v>
      </c>
      <c r="E20" s="180">
        <v>69067</v>
      </c>
      <c r="F20" s="180">
        <v>98595</v>
      </c>
      <c r="G20" s="180">
        <v>134140</v>
      </c>
      <c r="H20" s="180">
        <v>153653</v>
      </c>
      <c r="I20" s="180">
        <v>167556</v>
      </c>
      <c r="J20" s="180">
        <v>475156</v>
      </c>
      <c r="K20" s="117">
        <f t="shared" si="0"/>
        <v>-0.64736633863404869</v>
      </c>
      <c r="L20" s="118">
        <f t="shared" si="1"/>
        <v>-8.2975244097495793E-2</v>
      </c>
      <c r="M20" s="118">
        <f t="shared" si="2"/>
        <v>-0.12699394089279092</v>
      </c>
      <c r="N20" s="119">
        <f t="shared" si="3"/>
        <v>-0.2649843447144774</v>
      </c>
      <c r="P20" s="89" t="s">
        <v>13</v>
      </c>
      <c r="Q20" s="114">
        <f t="shared" si="10"/>
        <v>2024832</v>
      </c>
      <c r="R20" s="114">
        <f t="shared" si="10"/>
        <v>3038631</v>
      </c>
      <c r="S20" s="115">
        <f t="shared" si="4"/>
        <v>-0.33363675944858062</v>
      </c>
      <c r="U20" s="114">
        <f t="shared" si="11"/>
        <v>2018688</v>
      </c>
      <c r="V20" s="115">
        <f t="shared" si="5"/>
        <v>-3.0343258107339288E-3</v>
      </c>
      <c r="W20" s="122">
        <f t="shared" si="12"/>
        <v>1187411</v>
      </c>
      <c r="X20" s="123">
        <f t="shared" si="6"/>
        <v>-0.41179072744277467</v>
      </c>
      <c r="Y20" s="114">
        <f t="shared" si="13"/>
        <v>984413</v>
      </c>
      <c r="Z20" s="124">
        <f t="shared" si="7"/>
        <v>-0.17095849709999322</v>
      </c>
      <c r="AA20" s="114">
        <f t="shared" si="14"/>
        <v>591712</v>
      </c>
      <c r="AB20" s="123">
        <f t="shared" si="8"/>
        <v>-0.39891894966848263</v>
      </c>
      <c r="AC20" s="114">
        <f t="shared" si="15"/>
        <v>163274</v>
      </c>
      <c r="AD20" s="123">
        <f t="shared" si="9"/>
        <v>-0.72406508571737604</v>
      </c>
    </row>
    <row r="21" spans="2:30" ht="13.5" thickBot="1">
      <c r="B21" s="125" t="s">
        <v>14</v>
      </c>
      <c r="C21" s="126"/>
      <c r="D21" s="180">
        <v>26800</v>
      </c>
      <c r="E21" s="180">
        <v>34538</v>
      </c>
      <c r="F21" s="180">
        <v>60135</v>
      </c>
      <c r="G21" s="180">
        <v>115887</v>
      </c>
      <c r="H21" s="180">
        <v>162318</v>
      </c>
      <c r="I21" s="180">
        <v>125536</v>
      </c>
      <c r="J21" s="180">
        <v>380149</v>
      </c>
      <c r="K21" s="127">
        <f t="shared" si="0"/>
        <v>-0.6697715895609353</v>
      </c>
      <c r="L21" s="128">
        <f t="shared" si="1"/>
        <v>0.2929996176395615</v>
      </c>
      <c r="M21" s="128">
        <f t="shared" si="2"/>
        <v>-0.28604960632831844</v>
      </c>
      <c r="N21" s="129">
        <f t="shared" si="3"/>
        <v>-0.48108933702658629</v>
      </c>
      <c r="P21" s="89" t="s">
        <v>14</v>
      </c>
      <c r="Q21" s="114">
        <f t="shared" si="10"/>
        <v>2187150</v>
      </c>
      <c r="R21" s="114">
        <f t="shared" si="10"/>
        <v>3164167</v>
      </c>
      <c r="S21" s="115">
        <f t="shared" si="4"/>
        <v>-0.30877542177767481</v>
      </c>
      <c r="U21" s="114">
        <f t="shared" si="11"/>
        <v>2134575</v>
      </c>
      <c r="V21" s="115">
        <f t="shared" si="5"/>
        <v>-2.4038131815376174E-2</v>
      </c>
      <c r="W21" s="122">
        <f t="shared" si="12"/>
        <v>1247546</v>
      </c>
      <c r="X21" s="123">
        <f t="shared" si="6"/>
        <v>-0.41555297893023202</v>
      </c>
      <c r="Y21" s="114">
        <f t="shared" si="13"/>
        <v>1018951</v>
      </c>
      <c r="Z21" s="124">
        <f t="shared" si="7"/>
        <v>-0.18323572838195945</v>
      </c>
      <c r="AA21" s="114">
        <f t="shared" si="14"/>
        <v>618512</v>
      </c>
      <c r="AB21" s="123">
        <f t="shared" si="8"/>
        <v>-0.39299141960702721</v>
      </c>
      <c r="AC21" s="114">
        <f t="shared" si="15"/>
        <v>163274</v>
      </c>
      <c r="AD21" s="123">
        <f t="shared" si="9"/>
        <v>-0.73602128980520987</v>
      </c>
    </row>
    <row r="22" spans="2:30">
      <c r="B22" s="130"/>
      <c r="C22" s="131">
        <f t="shared" ref="C22:J22" si="16">SUM(C10:C21)</f>
        <v>163274</v>
      </c>
      <c r="D22" s="131">
        <f t="shared" si="16"/>
        <v>618512</v>
      </c>
      <c r="E22" s="131">
        <f t="shared" si="16"/>
        <v>1018951</v>
      </c>
      <c r="F22" s="131">
        <f t="shared" si="16"/>
        <v>1247546</v>
      </c>
      <c r="G22" s="131">
        <f t="shared" si="16"/>
        <v>2134575</v>
      </c>
      <c r="H22" s="131">
        <f t="shared" si="16"/>
        <v>2187150</v>
      </c>
      <c r="I22" s="131">
        <f t="shared" si="16"/>
        <v>3164167</v>
      </c>
      <c r="J22" s="131">
        <f t="shared" si="16"/>
        <v>7086533</v>
      </c>
      <c r="K22" s="132">
        <f t="shared" si="0"/>
        <v>-0.55349576443092841</v>
      </c>
      <c r="L22" s="132">
        <f t="shared" si="1"/>
        <v>-0.30877542177767481</v>
      </c>
      <c r="M22" s="132">
        <f t="shared" si="2"/>
        <v>-2.4038131815376174E-2</v>
      </c>
      <c r="N22" s="132"/>
    </row>
    <row r="24" spans="2:30" ht="13.5" thickBot="1">
      <c r="J24" s="133"/>
      <c r="K24" s="134"/>
      <c r="L24" s="134"/>
      <c r="M24" s="135"/>
      <c r="N24" s="135"/>
      <c r="O24" s="135"/>
      <c r="P24" s="135"/>
    </row>
    <row r="25" spans="2:30">
      <c r="B25" s="136" t="s">
        <v>87</v>
      </c>
      <c r="C25" s="137">
        <f t="shared" ref="C25:J25" si="17">SUM(C10:C12)</f>
        <v>112468</v>
      </c>
      <c r="D25" s="137">
        <f t="shared" si="17"/>
        <v>243836</v>
      </c>
      <c r="E25" s="137">
        <f t="shared" si="17"/>
        <v>278409</v>
      </c>
      <c r="F25" s="137">
        <f t="shared" si="17"/>
        <v>389266</v>
      </c>
      <c r="G25" s="137">
        <f t="shared" si="17"/>
        <v>663333</v>
      </c>
      <c r="H25" s="137">
        <f t="shared" si="17"/>
        <v>569386</v>
      </c>
      <c r="I25" s="137">
        <f t="shared" si="17"/>
        <v>1150331</v>
      </c>
      <c r="J25" s="137">
        <f t="shared" si="17"/>
        <v>2208122</v>
      </c>
      <c r="K25" s="138">
        <f>I25/J25-1</f>
        <v>-0.47904554186770476</v>
      </c>
      <c r="L25" s="138">
        <f>H25/I25-1</f>
        <v>-0.50502420607633802</v>
      </c>
      <c r="M25" s="138">
        <f>G25/H25-1</f>
        <v>0.16499703189049253</v>
      </c>
      <c r="N25" s="139">
        <f>F25/G25-1</f>
        <v>-0.41316653927966795</v>
      </c>
    </row>
    <row r="26" spans="2:30">
      <c r="B26" s="140" t="s">
        <v>88</v>
      </c>
      <c r="C26" s="141">
        <f>SUM(C11:C13)</f>
        <v>121381</v>
      </c>
      <c r="D26" s="141">
        <f>SUM(D11:D13)</f>
        <v>220568</v>
      </c>
      <c r="E26" s="141">
        <f>SUM(E11:E13)</f>
        <v>246943</v>
      </c>
      <c r="F26" s="141">
        <f>SUM(F11:F13)</f>
        <v>359082</v>
      </c>
      <c r="G26" s="141">
        <f>SUM(G13:G15)</f>
        <v>623232</v>
      </c>
      <c r="H26" s="141">
        <f>SUM(H13:H15)</f>
        <v>581859</v>
      </c>
      <c r="I26" s="141">
        <f>SUM(I13:I15)</f>
        <v>848302</v>
      </c>
      <c r="J26" s="141">
        <f>SUM(J13:J15)</f>
        <v>1919286</v>
      </c>
      <c r="K26" s="132">
        <f>I26/J26-1</f>
        <v>-0.55801167725914746</v>
      </c>
      <c r="L26" s="132">
        <f>H26/I26-1</f>
        <v>-0.31408979349335497</v>
      </c>
      <c r="M26" s="132">
        <f>I26/J26-1</f>
        <v>-0.55801167725914746</v>
      </c>
      <c r="N26" s="142">
        <f>F26/G26-1</f>
        <v>-0.4238389556377079</v>
      </c>
    </row>
    <row r="27" spans="2:30">
      <c r="B27" s="140" t="s">
        <v>89</v>
      </c>
      <c r="C27" s="141">
        <f t="shared" ref="C27:J27" si="18">SUM(C16:C18)</f>
        <v>0</v>
      </c>
      <c r="D27" s="141">
        <f t="shared" si="18"/>
        <v>117065</v>
      </c>
      <c r="E27" s="141">
        <f t="shared" si="18"/>
        <v>298013</v>
      </c>
      <c r="F27" s="141">
        <f t="shared" si="18"/>
        <v>318400</v>
      </c>
      <c r="G27" s="141">
        <f t="shared" si="18"/>
        <v>481727</v>
      </c>
      <c r="H27" s="141">
        <f t="shared" si="18"/>
        <v>576030</v>
      </c>
      <c r="I27" s="141">
        <f t="shared" si="18"/>
        <v>643998</v>
      </c>
      <c r="J27" s="141">
        <f t="shared" si="18"/>
        <v>1628879</v>
      </c>
      <c r="K27" s="132">
        <f>I27/J27-1</f>
        <v>-0.60463729963981372</v>
      </c>
      <c r="L27" s="132">
        <f>H27/I27-1</f>
        <v>-0.10554070043695785</v>
      </c>
      <c r="M27" s="132">
        <f>I27/J27-1</f>
        <v>-0.60463729963981372</v>
      </c>
      <c r="N27" s="142">
        <f>F27/G27-1</f>
        <v>-0.33904472865336588</v>
      </c>
    </row>
    <row r="28" spans="2:30" ht="13.5" thickBot="1">
      <c r="B28" s="143" t="s">
        <v>90</v>
      </c>
      <c r="C28" s="144">
        <f t="shared" ref="C28:J28" si="19">SUM(C19:C21)</f>
        <v>0</v>
      </c>
      <c r="D28" s="144">
        <f t="shared" si="19"/>
        <v>113056</v>
      </c>
      <c r="E28" s="144">
        <f t="shared" si="19"/>
        <v>205551</v>
      </c>
      <c r="F28" s="144">
        <f t="shared" si="19"/>
        <v>246132</v>
      </c>
      <c r="G28" s="144">
        <f t="shared" si="19"/>
        <v>366283</v>
      </c>
      <c r="H28" s="144">
        <f t="shared" si="19"/>
        <v>459875</v>
      </c>
      <c r="I28" s="144">
        <f t="shared" si="19"/>
        <v>521536</v>
      </c>
      <c r="J28" s="144">
        <f t="shared" si="19"/>
        <v>1330246</v>
      </c>
      <c r="K28" s="145">
        <f>I28/J28-1</f>
        <v>-0.60794018549952411</v>
      </c>
      <c r="L28" s="145">
        <f>H28/I28-1</f>
        <v>-0.11822961406307519</v>
      </c>
      <c r="M28" s="145">
        <f>I28/J28-1</f>
        <v>-0.60794018549952411</v>
      </c>
      <c r="N28" s="146">
        <f>F28/G28-1</f>
        <v>-0.32802778179713499</v>
      </c>
    </row>
    <row r="29" spans="2:30" ht="13.5" thickBot="1">
      <c r="F29" s="114"/>
      <c r="G29" s="114"/>
      <c r="H29" s="114"/>
      <c r="I29" s="114"/>
      <c r="J29" s="114"/>
    </row>
    <row r="30" spans="2:30">
      <c r="B30" s="147" t="s">
        <v>91</v>
      </c>
      <c r="C30" s="148">
        <f t="shared" ref="C30:J30" si="20">SUM(C10:C13)</f>
        <v>163274</v>
      </c>
      <c r="D30" s="148">
        <f t="shared" si="20"/>
        <v>291509</v>
      </c>
      <c r="E30" s="148">
        <f t="shared" si="20"/>
        <v>348874</v>
      </c>
      <c r="F30" s="148">
        <f t="shared" si="20"/>
        <v>495872</v>
      </c>
      <c r="G30" s="148">
        <f t="shared" si="20"/>
        <v>879443</v>
      </c>
      <c r="H30" s="148">
        <f t="shared" si="20"/>
        <v>716647</v>
      </c>
      <c r="I30" s="148">
        <f t="shared" si="20"/>
        <v>1496389</v>
      </c>
      <c r="J30" s="148">
        <f t="shared" si="20"/>
        <v>2806847</v>
      </c>
      <c r="K30" s="149">
        <f>I30/J30-1</f>
        <v>-0.46687902831896433</v>
      </c>
      <c r="L30" s="150">
        <f>H30/I30-1</f>
        <v>-0.52108241907685771</v>
      </c>
      <c r="M30" s="151">
        <f>G30/H30-1</f>
        <v>0.22716344308983372</v>
      </c>
      <c r="N30" s="152">
        <f>F30/G30-1</f>
        <v>-0.43615220088169449</v>
      </c>
      <c r="P30" s="115">
        <f>C30/J30-1</f>
        <v>-0.94183010331521455</v>
      </c>
    </row>
    <row r="31" spans="2:30">
      <c r="B31" s="153" t="s">
        <v>92</v>
      </c>
      <c r="C31" s="154">
        <f t="shared" ref="C31:J31" si="21">SUM(C14:C17)</f>
        <v>0</v>
      </c>
      <c r="D31" s="154">
        <f t="shared" si="21"/>
        <v>174912</v>
      </c>
      <c r="E31" s="154">
        <f t="shared" si="21"/>
        <v>361898</v>
      </c>
      <c r="F31" s="154">
        <f t="shared" si="21"/>
        <v>410799</v>
      </c>
      <c r="G31" s="154">
        <f t="shared" si="21"/>
        <v>769536</v>
      </c>
      <c r="H31" s="154">
        <f t="shared" si="21"/>
        <v>820696</v>
      </c>
      <c r="I31" s="154">
        <f t="shared" si="21"/>
        <v>962761</v>
      </c>
      <c r="J31" s="154">
        <f t="shared" si="21"/>
        <v>2470298</v>
      </c>
      <c r="K31" s="155">
        <f>I31/J31-1</f>
        <v>-0.61026523925453535</v>
      </c>
      <c r="L31" s="156">
        <f>H31/I31-1</f>
        <v>-0.14755998633097933</v>
      </c>
      <c r="M31" s="157">
        <f>I31/J31-1</f>
        <v>-0.61026523925453535</v>
      </c>
      <c r="N31" s="158"/>
      <c r="P31" s="115">
        <f>D31/J31-1</f>
        <v>-0.92919396769134732</v>
      </c>
    </row>
    <row r="32" spans="2:30" ht="13.5" thickBot="1">
      <c r="B32" s="159" t="s">
        <v>93</v>
      </c>
      <c r="C32" s="160">
        <f t="shared" ref="C32:J32" si="22">SUM(C18:C21)</f>
        <v>0</v>
      </c>
      <c r="D32" s="160">
        <f t="shared" si="22"/>
        <v>152091</v>
      </c>
      <c r="E32" s="160">
        <f t="shared" si="22"/>
        <v>308179</v>
      </c>
      <c r="F32" s="160">
        <f t="shared" si="22"/>
        <v>340875</v>
      </c>
      <c r="G32" s="160">
        <f t="shared" si="22"/>
        <v>485596</v>
      </c>
      <c r="H32" s="160">
        <f t="shared" si="22"/>
        <v>649807</v>
      </c>
      <c r="I32" s="160">
        <f t="shared" si="22"/>
        <v>705017</v>
      </c>
      <c r="J32" s="160">
        <f t="shared" si="22"/>
        <v>1809388</v>
      </c>
      <c r="K32" s="161">
        <f>I32/J32-1</f>
        <v>-0.61035609830506221</v>
      </c>
      <c r="L32" s="162">
        <f>H32/I32-1</f>
        <v>-7.8310168407286662E-2</v>
      </c>
      <c r="M32" s="163">
        <f>I32/J32-1</f>
        <v>-0.61035609830506221</v>
      </c>
      <c r="N32" s="164"/>
    </row>
    <row r="33" spans="2:16" ht="13.5" thickBot="1"/>
    <row r="34" spans="2:16">
      <c r="B34" s="136" t="s">
        <v>70</v>
      </c>
      <c r="C34" s="137">
        <f t="shared" ref="C34:J34" si="23">SUM(C10:C11)</f>
        <v>77843</v>
      </c>
      <c r="D34" s="137">
        <f t="shared" si="23"/>
        <v>158352</v>
      </c>
      <c r="E34" s="137">
        <f t="shared" si="23"/>
        <v>182362</v>
      </c>
      <c r="F34" s="137">
        <f t="shared" si="23"/>
        <v>269784</v>
      </c>
      <c r="G34" s="137">
        <f t="shared" si="23"/>
        <v>408153</v>
      </c>
      <c r="H34" s="137">
        <f t="shared" si="23"/>
        <v>362308</v>
      </c>
      <c r="I34" s="137">
        <f t="shared" si="23"/>
        <v>879734</v>
      </c>
      <c r="J34" s="137">
        <f t="shared" si="23"/>
        <v>1462819</v>
      </c>
      <c r="K34" s="138">
        <f>I34/J34-1</f>
        <v>-0.39860365499764494</v>
      </c>
      <c r="L34" s="138">
        <f>H34/I34-1</f>
        <v>-0.58816187620348881</v>
      </c>
      <c r="M34" s="138">
        <f>G34/H34-1</f>
        <v>0.1265359859566999</v>
      </c>
      <c r="N34" s="139">
        <f>F34/G34-1</f>
        <v>-0.33901257616629055</v>
      </c>
      <c r="P34" s="115">
        <f>D42/J42-1</f>
        <v>-0.88957313047014608</v>
      </c>
    </row>
    <row r="35" spans="2:16">
      <c r="B35" s="165" t="s">
        <v>168</v>
      </c>
      <c r="C35" s="141">
        <f t="shared" ref="C35:J35" si="24">SUM(C14:C15)</f>
        <v>0</v>
      </c>
      <c r="D35" s="141">
        <f t="shared" si="24"/>
        <v>96882</v>
      </c>
      <c r="E35" s="141">
        <f t="shared" si="24"/>
        <v>166513</v>
      </c>
      <c r="F35" s="141">
        <f t="shared" si="24"/>
        <v>187142</v>
      </c>
      <c r="G35" s="141">
        <f t="shared" si="24"/>
        <v>407122</v>
      </c>
      <c r="H35" s="141">
        <f t="shared" si="24"/>
        <v>434598</v>
      </c>
      <c r="I35" s="141">
        <f t="shared" si="24"/>
        <v>502244</v>
      </c>
      <c r="J35" s="141">
        <f t="shared" si="24"/>
        <v>1320561</v>
      </c>
      <c r="K35" s="132">
        <f>I35/J35-1</f>
        <v>-0.61967375986417894</v>
      </c>
      <c r="L35" s="132">
        <f>H35/I35-1</f>
        <v>-0.13468752239947113</v>
      </c>
      <c r="M35" s="132">
        <f>I35/J35-1</f>
        <v>-0.61967375986417894</v>
      </c>
      <c r="N35" s="142">
        <f>F35/G35-1</f>
        <v>-0.54032943442014925</v>
      </c>
      <c r="P35" s="115">
        <f>E32/J32-1</f>
        <v>-0.82967776949996352</v>
      </c>
    </row>
    <row r="36" spans="2:16" ht="13.5" thickBot="1">
      <c r="B36" s="166" t="s">
        <v>19</v>
      </c>
      <c r="C36" s="144">
        <f t="shared" ref="C36:J36" si="25">SUM(C18:C20)</f>
        <v>0</v>
      </c>
      <c r="D36" s="144">
        <f t="shared" si="25"/>
        <v>125291</v>
      </c>
      <c r="E36" s="144">
        <f t="shared" si="25"/>
        <v>273641</v>
      </c>
      <c r="F36" s="144">
        <f t="shared" si="25"/>
        <v>280740</v>
      </c>
      <c r="G36" s="144">
        <f t="shared" si="25"/>
        <v>369709</v>
      </c>
      <c r="H36" s="144">
        <f t="shared" si="25"/>
        <v>487489</v>
      </c>
      <c r="I36" s="144">
        <f t="shared" si="25"/>
        <v>579481</v>
      </c>
      <c r="J36" s="144">
        <f t="shared" si="25"/>
        <v>1429239</v>
      </c>
      <c r="K36" s="145">
        <f>I36/J36-1</f>
        <v>-0.59455276549268521</v>
      </c>
      <c r="L36" s="145">
        <f>H36/I36-1</f>
        <v>-0.15874894949101004</v>
      </c>
      <c r="M36" s="145">
        <f>I36/J36-1</f>
        <v>-0.59455276549268521</v>
      </c>
      <c r="N36" s="146">
        <f>F36/G36-1</f>
        <v>-0.24064602160077253</v>
      </c>
    </row>
    <row r="37" spans="2:16">
      <c r="B37" s="167" t="s">
        <v>170</v>
      </c>
      <c r="C37" s="168">
        <f t="shared" ref="C37:J37" si="26">SUM(C10:C15)</f>
        <v>163274</v>
      </c>
      <c r="D37" s="168">
        <f t="shared" si="26"/>
        <v>388391</v>
      </c>
      <c r="E37" s="168">
        <f t="shared" si="26"/>
        <v>515387</v>
      </c>
      <c r="F37" s="168">
        <f t="shared" si="26"/>
        <v>683014</v>
      </c>
      <c r="G37" s="168">
        <f t="shared" si="26"/>
        <v>1286565</v>
      </c>
      <c r="H37" s="168">
        <f t="shared" si="26"/>
        <v>1151245</v>
      </c>
      <c r="I37" s="168">
        <f t="shared" si="26"/>
        <v>1998633</v>
      </c>
      <c r="J37" s="168">
        <f t="shared" si="26"/>
        <v>4127408</v>
      </c>
    </row>
    <row r="38" spans="2:16">
      <c r="B38" s="167" t="s">
        <v>188</v>
      </c>
      <c r="C38" s="114">
        <f t="shared" ref="C38:J38" si="27">SUM(C10:C20)</f>
        <v>163274</v>
      </c>
      <c r="D38" s="114">
        <f t="shared" si="27"/>
        <v>591712</v>
      </c>
      <c r="E38" s="114">
        <f t="shared" si="27"/>
        <v>984413</v>
      </c>
      <c r="F38" s="114">
        <f t="shared" si="27"/>
        <v>1187411</v>
      </c>
      <c r="G38" s="114">
        <f t="shared" si="27"/>
        <v>2018688</v>
      </c>
      <c r="H38" s="114">
        <f t="shared" si="27"/>
        <v>2024832</v>
      </c>
      <c r="I38" s="114">
        <f t="shared" si="27"/>
        <v>3038631</v>
      </c>
      <c r="J38" s="114">
        <f t="shared" si="27"/>
        <v>6706384</v>
      </c>
    </row>
    <row r="39" spans="2:16">
      <c r="B39" s="167" t="s">
        <v>18</v>
      </c>
      <c r="C39" s="114">
        <f t="shared" ref="C39:J39" si="28">SUM(C18:C19)</f>
        <v>0</v>
      </c>
      <c r="D39" s="114">
        <f t="shared" si="28"/>
        <v>78699</v>
      </c>
      <c r="E39" s="114">
        <f t="shared" si="28"/>
        <v>204574</v>
      </c>
      <c r="F39" s="114">
        <f t="shared" si="28"/>
        <v>182145</v>
      </c>
      <c r="G39" s="114">
        <f t="shared" si="28"/>
        <v>235569</v>
      </c>
      <c r="H39" s="114">
        <f t="shared" si="28"/>
        <v>333836</v>
      </c>
      <c r="I39" s="114">
        <f t="shared" si="28"/>
        <v>411925</v>
      </c>
      <c r="J39" s="114">
        <f t="shared" si="28"/>
        <v>954083</v>
      </c>
      <c r="P39" s="115">
        <f>C34/J34-1</f>
        <v>-0.94678562419547463</v>
      </c>
    </row>
    <row r="40" spans="2:16">
      <c r="B40" s="167" t="s">
        <v>22</v>
      </c>
      <c r="C40" s="114">
        <f>SUM(C10:C19)</f>
        <v>163274</v>
      </c>
      <c r="D40" s="114">
        <f>SUM(D10:D19)</f>
        <v>545120</v>
      </c>
      <c r="E40" s="114">
        <f>SUM(E10:E19)</f>
        <v>915346</v>
      </c>
      <c r="F40" s="114">
        <f>SUM(F10:F19)</f>
        <v>1088816</v>
      </c>
    </row>
    <row r="41" spans="2:16">
      <c r="B41" s="130" t="s">
        <v>19</v>
      </c>
      <c r="C41" s="114">
        <f t="shared" ref="C41:J41" si="29">SUM(C18:C20)</f>
        <v>0</v>
      </c>
      <c r="D41" s="114">
        <f t="shared" si="29"/>
        <v>125291</v>
      </c>
      <c r="E41" s="114">
        <f t="shared" si="29"/>
        <v>273641</v>
      </c>
      <c r="F41" s="114">
        <f t="shared" si="29"/>
        <v>280740</v>
      </c>
      <c r="G41" s="114">
        <f t="shared" si="29"/>
        <v>369709</v>
      </c>
      <c r="H41" s="114">
        <f t="shared" si="29"/>
        <v>487489</v>
      </c>
      <c r="I41" s="114">
        <f t="shared" si="29"/>
        <v>579481</v>
      </c>
      <c r="J41" s="114">
        <f t="shared" si="29"/>
        <v>1429239</v>
      </c>
    </row>
    <row r="42" spans="2:16">
      <c r="B42" s="130" t="s">
        <v>154</v>
      </c>
      <c r="C42" s="114">
        <f t="shared" ref="C42:J42" si="30">SUM(C10:C12)</f>
        <v>112468</v>
      </c>
      <c r="D42" s="114">
        <f t="shared" si="30"/>
        <v>243836</v>
      </c>
      <c r="E42" s="114">
        <f t="shared" si="30"/>
        <v>278409</v>
      </c>
      <c r="F42" s="114">
        <f t="shared" si="30"/>
        <v>389266</v>
      </c>
      <c r="G42" s="114">
        <f t="shared" si="30"/>
        <v>663333</v>
      </c>
      <c r="H42" s="114">
        <f t="shared" si="30"/>
        <v>569386</v>
      </c>
      <c r="I42" s="114">
        <f t="shared" si="30"/>
        <v>1150331</v>
      </c>
      <c r="J42" s="114">
        <f t="shared" si="30"/>
        <v>2208122</v>
      </c>
    </row>
    <row r="43" spans="2:16">
      <c r="F43" s="2"/>
      <c r="G43" s="2" t="s">
        <v>101</v>
      </c>
    </row>
    <row r="44" spans="2:16">
      <c r="G44" s="89" t="s">
        <v>157</v>
      </c>
    </row>
    <row r="45" spans="2:16">
      <c r="G45" s="89" t="s">
        <v>158</v>
      </c>
    </row>
    <row r="46" spans="2:16">
      <c r="G46" s="89" t="s">
        <v>52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Índex</vt:lpstr>
      <vt:lpstr>Informe 1Q 2016 CAT</vt:lpstr>
      <vt:lpstr>FITXES INDICADORS CAT</vt:lpstr>
      <vt:lpstr>Hipoteques GIR</vt:lpstr>
      <vt:lpstr>Hipoteques LLE</vt:lpstr>
      <vt:lpstr>Hipoteques TAR</vt:lpstr>
      <vt:lpstr>'FITXES INDICADORS CAT'!Área_de_impresión</vt:lpstr>
      <vt:lpstr>'Informe 1Q 2016 CAT'!Área_de_impresión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2016-05-09T09:17:27Z</cp:lastPrinted>
  <dcterms:created xsi:type="dcterms:W3CDTF">1996-11-27T10:00:04Z</dcterms:created>
  <dcterms:modified xsi:type="dcterms:W3CDTF">2016-12-05T11:57:30Z</dcterms:modified>
</cp:coreProperties>
</file>