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0695" windowHeight="8400"/>
  </bookViews>
  <sheets>
    <sheet name="Índex" sheetId="102" r:id="rId1"/>
    <sheet name="Informe 2Q 2016" sheetId="101" r:id="rId2"/>
    <sheet name="FITXES INDICADORS BCN" sheetId="28" r:id="rId3"/>
    <sheet name="Hipoteques GIR" sheetId="57" state="hidden" r:id="rId4"/>
    <sheet name="Hipoteques LLE" sheetId="58" state="hidden" r:id="rId5"/>
    <sheet name="Hipoteques TAR" sheetId="59" state="hidden" r:id="rId6"/>
  </sheets>
  <definedNames>
    <definedName name="_xlnm.Print_Area" localSheetId="2">'FITXES INDICADORS BCN'!$A$5:$G$32</definedName>
    <definedName name="_xlnm.Print_Area" localSheetId="1">'Informe 2Q 2016'!$A$5:$L$164</definedName>
  </definedNames>
  <calcPr calcId="144525"/>
</workbook>
</file>

<file path=xl/calcChain.xml><?xml version="1.0" encoding="utf-8"?>
<calcChain xmlns="http://schemas.openxmlformats.org/spreadsheetml/2006/main">
  <c r="J42" i="59" l="1"/>
  <c r="I42" i="59"/>
  <c r="H42" i="59"/>
  <c r="G42" i="59"/>
  <c r="F42" i="59"/>
  <c r="E42" i="59"/>
  <c r="D42" i="59"/>
  <c r="C42" i="59"/>
  <c r="J41" i="59"/>
  <c r="I41" i="59"/>
  <c r="H41" i="59"/>
  <c r="G41" i="59"/>
  <c r="F41" i="59"/>
  <c r="E41" i="59"/>
  <c r="D41" i="59"/>
  <c r="C41" i="59"/>
  <c r="F40" i="59"/>
  <c r="E40" i="59"/>
  <c r="D40" i="59"/>
  <c r="C40" i="59"/>
  <c r="J39" i="59"/>
  <c r="I39" i="59"/>
  <c r="H39" i="59"/>
  <c r="G39" i="59"/>
  <c r="F39" i="59"/>
  <c r="E39" i="59"/>
  <c r="D39" i="59"/>
  <c r="C39" i="59"/>
  <c r="J38" i="59"/>
  <c r="I38" i="59"/>
  <c r="H38" i="59"/>
  <c r="G38" i="59"/>
  <c r="F38" i="59"/>
  <c r="E38" i="59"/>
  <c r="D38" i="59"/>
  <c r="C38" i="59"/>
  <c r="J37" i="59"/>
  <c r="I37" i="59"/>
  <c r="H37" i="59"/>
  <c r="G37" i="59"/>
  <c r="F37" i="59"/>
  <c r="E37" i="59"/>
  <c r="D37" i="59"/>
  <c r="C37" i="59"/>
  <c r="J36" i="59"/>
  <c r="K36" i="59" s="1"/>
  <c r="I36" i="59"/>
  <c r="M36" i="59"/>
  <c r="H36" i="59"/>
  <c r="L36" i="59" s="1"/>
  <c r="G36" i="59"/>
  <c r="F36" i="59"/>
  <c r="E36" i="59"/>
  <c r="D36" i="59"/>
  <c r="C36" i="59"/>
  <c r="J35" i="59"/>
  <c r="I35" i="59"/>
  <c r="M35" i="59" s="1"/>
  <c r="H35" i="59"/>
  <c r="L35" i="59" s="1"/>
  <c r="G35" i="59"/>
  <c r="F35" i="59"/>
  <c r="E35" i="59"/>
  <c r="D35" i="59"/>
  <c r="C35" i="59"/>
  <c r="J34" i="59"/>
  <c r="I34" i="59"/>
  <c r="H34" i="59"/>
  <c r="G34" i="59"/>
  <c r="F34" i="59"/>
  <c r="E34" i="59"/>
  <c r="D34" i="59"/>
  <c r="C34" i="59"/>
  <c r="J32" i="59"/>
  <c r="I32" i="59"/>
  <c r="H32" i="59"/>
  <c r="G32" i="59"/>
  <c r="F32" i="59"/>
  <c r="E32" i="59"/>
  <c r="P35" i="59" s="1"/>
  <c r="D32" i="59"/>
  <c r="C32" i="59"/>
  <c r="J31" i="59"/>
  <c r="I31" i="59"/>
  <c r="M31" i="59" s="1"/>
  <c r="H31" i="59"/>
  <c r="G31" i="59"/>
  <c r="F31" i="59"/>
  <c r="E31" i="59"/>
  <c r="D31" i="59"/>
  <c r="P31" i="59" s="1"/>
  <c r="C31" i="59"/>
  <c r="J30" i="59"/>
  <c r="I30" i="59"/>
  <c r="K30" i="59" s="1"/>
  <c r="H30" i="59"/>
  <c r="G30" i="59"/>
  <c r="M30" i="59" s="1"/>
  <c r="F30" i="59"/>
  <c r="E30" i="59"/>
  <c r="D30" i="59"/>
  <c r="C30" i="59"/>
  <c r="P30" i="59" s="1"/>
  <c r="J28" i="59"/>
  <c r="I28" i="59"/>
  <c r="H28" i="59"/>
  <c r="G28" i="59"/>
  <c r="N28" i="59" s="1"/>
  <c r="F28" i="59"/>
  <c r="E28" i="59"/>
  <c r="D28" i="59"/>
  <c r="C28" i="59"/>
  <c r="J27" i="59"/>
  <c r="I27" i="59"/>
  <c r="H27" i="59"/>
  <c r="G27" i="59"/>
  <c r="F27" i="59"/>
  <c r="N27" i="59"/>
  <c r="E27" i="59"/>
  <c r="D27" i="59"/>
  <c r="C27" i="59"/>
  <c r="J26" i="59"/>
  <c r="I26" i="59"/>
  <c r="H26" i="59"/>
  <c r="G26" i="59"/>
  <c r="F26" i="59"/>
  <c r="E26" i="59"/>
  <c r="D26" i="59"/>
  <c r="C26" i="59"/>
  <c r="J25" i="59"/>
  <c r="I25" i="59"/>
  <c r="K25" i="59"/>
  <c r="H25" i="59"/>
  <c r="L25" i="59" s="1"/>
  <c r="G25" i="59"/>
  <c r="F25" i="59"/>
  <c r="N25" i="59"/>
  <c r="E25" i="59"/>
  <c r="D25" i="59"/>
  <c r="C25" i="59"/>
  <c r="J22" i="59"/>
  <c r="I22" i="59"/>
  <c r="K22" i="59" s="1"/>
  <c r="H22" i="59"/>
  <c r="L22" i="59"/>
  <c r="G22" i="59"/>
  <c r="F22" i="59"/>
  <c r="E22" i="59"/>
  <c r="D22" i="59"/>
  <c r="C22" i="59"/>
  <c r="N21" i="59"/>
  <c r="M21" i="59"/>
  <c r="L21" i="59"/>
  <c r="K21" i="59"/>
  <c r="N20" i="59"/>
  <c r="M20" i="59"/>
  <c r="L20" i="59"/>
  <c r="K20" i="59"/>
  <c r="N19" i="59"/>
  <c r="M19" i="59"/>
  <c r="L19" i="59"/>
  <c r="K19" i="59"/>
  <c r="N18" i="59"/>
  <c r="M18" i="59"/>
  <c r="L18" i="59"/>
  <c r="K18" i="59"/>
  <c r="N17" i="59"/>
  <c r="M17" i="59"/>
  <c r="L17" i="59"/>
  <c r="K17" i="59"/>
  <c r="N16" i="59"/>
  <c r="M16" i="59"/>
  <c r="L16" i="59"/>
  <c r="K16" i="59"/>
  <c r="N15" i="59"/>
  <c r="M15" i="59"/>
  <c r="L15" i="59"/>
  <c r="K15" i="59"/>
  <c r="N14" i="59"/>
  <c r="M14" i="59"/>
  <c r="L14" i="59"/>
  <c r="K14" i="59"/>
  <c r="N13" i="59"/>
  <c r="M13" i="59"/>
  <c r="L13" i="59"/>
  <c r="K13" i="59"/>
  <c r="N12" i="59"/>
  <c r="M12" i="59"/>
  <c r="L12" i="59"/>
  <c r="K12" i="59"/>
  <c r="U11" i="59"/>
  <c r="U12" i="59" s="1"/>
  <c r="N11" i="59"/>
  <c r="M11" i="59"/>
  <c r="L11" i="59"/>
  <c r="K11" i="59"/>
  <c r="AC10" i="59"/>
  <c r="AC11" i="59" s="1"/>
  <c r="AC12" i="59" s="1"/>
  <c r="AA10" i="59"/>
  <c r="Y10" i="59"/>
  <c r="Y11" i="59" s="1"/>
  <c r="Y12" i="59" s="1"/>
  <c r="W10" i="59"/>
  <c r="U10" i="59"/>
  <c r="R10" i="59"/>
  <c r="Q10" i="59"/>
  <c r="N10" i="59"/>
  <c r="M10" i="59"/>
  <c r="L10" i="59"/>
  <c r="K10" i="59"/>
  <c r="J42" i="58"/>
  <c r="I42" i="58"/>
  <c r="H42" i="58"/>
  <c r="G42" i="58"/>
  <c r="F42" i="58"/>
  <c r="E42" i="58"/>
  <c r="D42" i="58"/>
  <c r="C42" i="58"/>
  <c r="J41" i="58"/>
  <c r="I41" i="58"/>
  <c r="H41" i="58"/>
  <c r="G41" i="58"/>
  <c r="F41" i="58"/>
  <c r="E41" i="58"/>
  <c r="D41" i="58"/>
  <c r="C41" i="58"/>
  <c r="F40" i="58"/>
  <c r="E40" i="58"/>
  <c r="D40" i="58"/>
  <c r="C40" i="58"/>
  <c r="J39" i="58"/>
  <c r="I39" i="58"/>
  <c r="H39" i="58"/>
  <c r="G39" i="58"/>
  <c r="F39" i="58"/>
  <c r="E39" i="58"/>
  <c r="D39" i="58"/>
  <c r="C39" i="58"/>
  <c r="J38" i="58"/>
  <c r="I38" i="58"/>
  <c r="H38" i="58"/>
  <c r="G38" i="58"/>
  <c r="F38" i="58"/>
  <c r="E38" i="58"/>
  <c r="D38" i="58"/>
  <c r="C38" i="58"/>
  <c r="J37" i="58"/>
  <c r="I37" i="58"/>
  <c r="H37" i="58"/>
  <c r="G37" i="58"/>
  <c r="F37" i="58"/>
  <c r="E37" i="58"/>
  <c r="D37" i="58"/>
  <c r="C37" i="58"/>
  <c r="J36" i="58"/>
  <c r="I36" i="58"/>
  <c r="H36" i="58"/>
  <c r="L36" i="58"/>
  <c r="G36" i="58"/>
  <c r="F36" i="58"/>
  <c r="E36" i="58"/>
  <c r="D36" i="58"/>
  <c r="C36" i="58"/>
  <c r="J35" i="58"/>
  <c r="I35" i="58"/>
  <c r="H35" i="58"/>
  <c r="G35" i="58"/>
  <c r="F35" i="58"/>
  <c r="N35" i="58" s="1"/>
  <c r="E35" i="58"/>
  <c r="D35" i="58"/>
  <c r="C35" i="58"/>
  <c r="J34" i="58"/>
  <c r="I34" i="58"/>
  <c r="H34" i="58"/>
  <c r="G34" i="58"/>
  <c r="M34" i="58"/>
  <c r="F34" i="58"/>
  <c r="N34" i="58"/>
  <c r="E34" i="58"/>
  <c r="D34" i="58"/>
  <c r="C34" i="58"/>
  <c r="J32" i="58"/>
  <c r="I32" i="58"/>
  <c r="H32" i="58"/>
  <c r="G32" i="58"/>
  <c r="F32" i="58"/>
  <c r="E32" i="58"/>
  <c r="D32" i="58"/>
  <c r="C32" i="58"/>
  <c r="P31" i="58"/>
  <c r="J31" i="58"/>
  <c r="I31" i="58"/>
  <c r="K31" i="58" s="1"/>
  <c r="H31" i="58"/>
  <c r="G31" i="58"/>
  <c r="F31" i="58"/>
  <c r="E31" i="58"/>
  <c r="D31" i="58"/>
  <c r="C31" i="58"/>
  <c r="J30" i="58"/>
  <c r="I30" i="58"/>
  <c r="H30" i="58"/>
  <c r="G30" i="58"/>
  <c r="F30" i="58"/>
  <c r="E30" i="58"/>
  <c r="D30" i="58"/>
  <c r="C30" i="58"/>
  <c r="P30" i="58" s="1"/>
  <c r="J28" i="58"/>
  <c r="K28" i="58" s="1"/>
  <c r="I28" i="58"/>
  <c r="H28" i="58"/>
  <c r="L28" i="58" s="1"/>
  <c r="G28" i="58"/>
  <c r="F28" i="58"/>
  <c r="N28" i="58"/>
  <c r="E28" i="58"/>
  <c r="D28" i="58"/>
  <c r="C28" i="58"/>
  <c r="J27" i="58"/>
  <c r="I27" i="58"/>
  <c r="M27" i="58" s="1"/>
  <c r="H27" i="58"/>
  <c r="G27" i="58"/>
  <c r="F27" i="58"/>
  <c r="N27" i="58" s="1"/>
  <c r="E27" i="58"/>
  <c r="D27" i="58"/>
  <c r="C27" i="58"/>
  <c r="J26" i="58"/>
  <c r="K26" i="58" s="1"/>
  <c r="I26" i="58"/>
  <c r="H26" i="58"/>
  <c r="L26" i="58" s="1"/>
  <c r="G26" i="58"/>
  <c r="F26" i="58"/>
  <c r="E26" i="58"/>
  <c r="D26" i="58"/>
  <c r="C26" i="58"/>
  <c r="J25" i="58"/>
  <c r="I25" i="58"/>
  <c r="H25" i="58"/>
  <c r="G25" i="58"/>
  <c r="M25" i="58" s="1"/>
  <c r="F25" i="58"/>
  <c r="E25" i="58"/>
  <c r="D25" i="58"/>
  <c r="C25" i="58"/>
  <c r="J22" i="58"/>
  <c r="K22" i="58" s="1"/>
  <c r="I22" i="58"/>
  <c r="H22" i="58"/>
  <c r="G22" i="58"/>
  <c r="F22" i="58"/>
  <c r="E22" i="58"/>
  <c r="D22" i="58"/>
  <c r="C22" i="58"/>
  <c r="N21" i="58"/>
  <c r="M21" i="58"/>
  <c r="L21" i="58"/>
  <c r="K21" i="58"/>
  <c r="N20" i="58"/>
  <c r="M20" i="58"/>
  <c r="L20" i="58"/>
  <c r="K20" i="58"/>
  <c r="N19" i="58"/>
  <c r="M19" i="58"/>
  <c r="L19" i="58"/>
  <c r="K19" i="58"/>
  <c r="N18" i="58"/>
  <c r="M18" i="58"/>
  <c r="L18" i="58"/>
  <c r="K18" i="58"/>
  <c r="N17" i="58"/>
  <c r="M17" i="58"/>
  <c r="L17" i="58"/>
  <c r="K17" i="58"/>
  <c r="N16" i="58"/>
  <c r="M16" i="58"/>
  <c r="L16" i="58"/>
  <c r="K16" i="58"/>
  <c r="N15" i="58"/>
  <c r="M15" i="58"/>
  <c r="L15" i="58"/>
  <c r="K15" i="58"/>
  <c r="N14" i="58"/>
  <c r="M14" i="58"/>
  <c r="L14" i="58"/>
  <c r="K14" i="58"/>
  <c r="N13" i="58"/>
  <c r="M13" i="58"/>
  <c r="L13" i="58"/>
  <c r="K13" i="58"/>
  <c r="N12" i="58"/>
  <c r="M12" i="58"/>
  <c r="L12" i="58"/>
  <c r="K12" i="58"/>
  <c r="W11" i="58"/>
  <c r="N11" i="58"/>
  <c r="M11" i="58"/>
  <c r="L11" i="58"/>
  <c r="K11" i="58"/>
  <c r="AC10" i="58"/>
  <c r="AA10" i="58"/>
  <c r="Y10" i="58"/>
  <c r="W10" i="58"/>
  <c r="U10" i="58"/>
  <c r="R10" i="58"/>
  <c r="Q10" i="58"/>
  <c r="Q11" i="58" s="1"/>
  <c r="Q12" i="58" s="1"/>
  <c r="N10" i="58"/>
  <c r="M10" i="58"/>
  <c r="L10" i="58"/>
  <c r="K10" i="58"/>
  <c r="J42" i="57"/>
  <c r="I42" i="57"/>
  <c r="H42" i="57"/>
  <c r="G42" i="57"/>
  <c r="F42" i="57"/>
  <c r="E42" i="57"/>
  <c r="D42" i="57"/>
  <c r="C42" i="57"/>
  <c r="J41" i="57"/>
  <c r="I41" i="57"/>
  <c r="H41" i="57"/>
  <c r="G41" i="57"/>
  <c r="F41" i="57"/>
  <c r="E41" i="57"/>
  <c r="D41" i="57"/>
  <c r="C41" i="57"/>
  <c r="F40" i="57"/>
  <c r="E40" i="57"/>
  <c r="D40" i="57"/>
  <c r="C40" i="57"/>
  <c r="J39" i="57"/>
  <c r="I39" i="57"/>
  <c r="H39" i="57"/>
  <c r="G39" i="57"/>
  <c r="F39" i="57"/>
  <c r="E39" i="57"/>
  <c r="D39" i="57"/>
  <c r="C39" i="57"/>
  <c r="J38" i="57"/>
  <c r="I38" i="57"/>
  <c r="H38" i="57"/>
  <c r="G38" i="57"/>
  <c r="F38" i="57"/>
  <c r="E38" i="57"/>
  <c r="D38" i="57"/>
  <c r="C38" i="57"/>
  <c r="J37" i="57"/>
  <c r="I37" i="57"/>
  <c r="H37" i="57"/>
  <c r="G37" i="57"/>
  <c r="F37" i="57"/>
  <c r="E37" i="57"/>
  <c r="D37" i="57"/>
  <c r="C37" i="57"/>
  <c r="J36" i="57"/>
  <c r="K36" i="57"/>
  <c r="I36" i="57"/>
  <c r="H36" i="57"/>
  <c r="L36" i="57" s="1"/>
  <c r="G36" i="57"/>
  <c r="F36" i="57"/>
  <c r="E36" i="57"/>
  <c r="D36" i="57"/>
  <c r="C36" i="57"/>
  <c r="J35" i="57"/>
  <c r="I35" i="57"/>
  <c r="H35" i="57"/>
  <c r="G35" i="57"/>
  <c r="N35" i="57" s="1"/>
  <c r="F35" i="57"/>
  <c r="E35" i="57"/>
  <c r="D35" i="57"/>
  <c r="C35" i="57"/>
  <c r="J34" i="57"/>
  <c r="I34" i="57"/>
  <c r="K34" i="57" s="1"/>
  <c r="H34" i="57"/>
  <c r="G34" i="57"/>
  <c r="F34" i="57"/>
  <c r="N34" i="57"/>
  <c r="E34" i="57"/>
  <c r="D34" i="57"/>
  <c r="C34" i="57"/>
  <c r="P39" i="57" s="1"/>
  <c r="J32" i="57"/>
  <c r="I32" i="57"/>
  <c r="K32" i="57" s="1"/>
  <c r="H32" i="57"/>
  <c r="G32" i="57"/>
  <c r="F32" i="57"/>
  <c r="E32" i="57"/>
  <c r="P35" i="57" s="1"/>
  <c r="D32" i="57"/>
  <c r="C32" i="57"/>
  <c r="J31" i="57"/>
  <c r="I31" i="57"/>
  <c r="H31" i="57"/>
  <c r="G31" i="57"/>
  <c r="F31" i="57"/>
  <c r="E31" i="57"/>
  <c r="D31" i="57"/>
  <c r="P31" i="57"/>
  <c r="C31" i="57"/>
  <c r="J30" i="57"/>
  <c r="I30" i="57"/>
  <c r="K30" i="57"/>
  <c r="H30" i="57"/>
  <c r="L30" i="57" s="1"/>
  <c r="G30" i="57"/>
  <c r="N30" i="57" s="1"/>
  <c r="F30" i="57"/>
  <c r="E30" i="57"/>
  <c r="D30" i="57"/>
  <c r="C30" i="57"/>
  <c r="P30" i="57" s="1"/>
  <c r="J28" i="57"/>
  <c r="I28" i="57"/>
  <c r="L28" i="57" s="1"/>
  <c r="H28" i="57"/>
  <c r="G28" i="57"/>
  <c r="F28" i="57"/>
  <c r="E28" i="57"/>
  <c r="D28" i="57"/>
  <c r="C28" i="57"/>
  <c r="J27" i="57"/>
  <c r="I27" i="57"/>
  <c r="K27" i="57" s="1"/>
  <c r="H27" i="57"/>
  <c r="L27" i="57" s="1"/>
  <c r="G27" i="57"/>
  <c r="F27" i="57"/>
  <c r="E27" i="57"/>
  <c r="D27" i="57"/>
  <c r="C27" i="57"/>
  <c r="J26" i="57"/>
  <c r="I26" i="57"/>
  <c r="H26" i="57"/>
  <c r="G26" i="57"/>
  <c r="F26" i="57"/>
  <c r="N26" i="57" s="1"/>
  <c r="E26" i="57"/>
  <c r="D26" i="57"/>
  <c r="C26" i="57"/>
  <c r="J25" i="57"/>
  <c r="I25" i="57"/>
  <c r="K25" i="57"/>
  <c r="H25" i="57"/>
  <c r="L25" i="57" s="1"/>
  <c r="G25" i="57"/>
  <c r="F25" i="57"/>
  <c r="E25" i="57"/>
  <c r="D25" i="57"/>
  <c r="C25" i="57"/>
  <c r="J22" i="57"/>
  <c r="I22" i="57"/>
  <c r="K22" i="57" s="1"/>
  <c r="H22" i="57"/>
  <c r="L22" i="57" s="1"/>
  <c r="G22" i="57"/>
  <c r="F22" i="57"/>
  <c r="E22" i="57"/>
  <c r="D22" i="57"/>
  <c r="C22" i="57"/>
  <c r="N21" i="57"/>
  <c r="M21" i="57"/>
  <c r="L21" i="57"/>
  <c r="K21" i="57"/>
  <c r="N20" i="57"/>
  <c r="M20" i="57"/>
  <c r="L20" i="57"/>
  <c r="K20" i="57"/>
  <c r="N19" i="57"/>
  <c r="M19" i="57"/>
  <c r="L19" i="57"/>
  <c r="K19" i="57"/>
  <c r="N18" i="57"/>
  <c r="M18" i="57"/>
  <c r="L18" i="57"/>
  <c r="K18" i="57"/>
  <c r="N17" i="57"/>
  <c r="M17" i="57"/>
  <c r="L17" i="57"/>
  <c r="K17" i="57"/>
  <c r="N16" i="57"/>
  <c r="M16" i="57"/>
  <c r="L16" i="57"/>
  <c r="K16" i="57"/>
  <c r="N15" i="57"/>
  <c r="M15" i="57"/>
  <c r="L15" i="57"/>
  <c r="K15" i="57"/>
  <c r="N14" i="57"/>
  <c r="M14" i="57"/>
  <c r="L14" i="57"/>
  <c r="K14" i="57"/>
  <c r="N13" i="57"/>
  <c r="M13" i="57"/>
  <c r="L13" i="57"/>
  <c r="K13" i="57"/>
  <c r="U12" i="57"/>
  <c r="N12" i="57"/>
  <c r="M12" i="57"/>
  <c r="L12" i="57"/>
  <c r="K12" i="57"/>
  <c r="N11" i="57"/>
  <c r="M11" i="57"/>
  <c r="L11" i="57"/>
  <c r="K11" i="57"/>
  <c r="AC10" i="57"/>
  <c r="AA10" i="57"/>
  <c r="Y10" i="57"/>
  <c r="Y11" i="57" s="1"/>
  <c r="W10" i="57"/>
  <c r="U10" i="57"/>
  <c r="U11" i="57" s="1"/>
  <c r="R10" i="57"/>
  <c r="R11" i="57" s="1"/>
  <c r="R12" i="57"/>
  <c r="R13" i="57" s="1"/>
  <c r="R14" i="57" s="1"/>
  <c r="R15" i="57" s="1"/>
  <c r="R16" i="57" s="1"/>
  <c r="R17" i="57" s="1"/>
  <c r="R18" i="57" s="1"/>
  <c r="R19" i="57" s="1"/>
  <c r="R20" i="57" s="1"/>
  <c r="R21" i="57" s="1"/>
  <c r="Q10" i="57"/>
  <c r="N10" i="57"/>
  <c r="M10" i="57"/>
  <c r="L10" i="57"/>
  <c r="K10" i="57"/>
  <c r="Q13" i="58"/>
  <c r="AC13" i="59"/>
  <c r="U13" i="59"/>
  <c r="W11" i="59"/>
  <c r="X11" i="59" s="1"/>
  <c r="X10" i="59"/>
  <c r="Y13" i="59"/>
  <c r="W11" i="57"/>
  <c r="X11" i="57" s="1"/>
  <c r="Z11" i="57"/>
  <c r="X10" i="57"/>
  <c r="U11" i="58"/>
  <c r="V10" i="58"/>
  <c r="AA11" i="59"/>
  <c r="AB10" i="59"/>
  <c r="AA11" i="57"/>
  <c r="AB11" i="57" s="1"/>
  <c r="AB10" i="57"/>
  <c r="Y11" i="58"/>
  <c r="Z11" i="58" s="1"/>
  <c r="Z10" i="58"/>
  <c r="S10" i="57"/>
  <c r="Y12" i="57"/>
  <c r="M25" i="57"/>
  <c r="M27" i="57"/>
  <c r="M30" i="57"/>
  <c r="M36" i="57"/>
  <c r="W12" i="58"/>
  <c r="M26" i="58"/>
  <c r="M36" i="58"/>
  <c r="L30" i="59"/>
  <c r="V10" i="57"/>
  <c r="M31" i="58"/>
  <c r="P35" i="58"/>
  <c r="K32" i="58"/>
  <c r="K35" i="58"/>
  <c r="Z10" i="59"/>
  <c r="Q11" i="59"/>
  <c r="M26" i="59"/>
  <c r="M28" i="59"/>
  <c r="N35" i="59"/>
  <c r="U13" i="57"/>
  <c r="AC11" i="58"/>
  <c r="AD10" i="58"/>
  <c r="M25" i="59"/>
  <c r="L22" i="58"/>
  <c r="M28" i="58"/>
  <c r="L31" i="58"/>
  <c r="V10" i="59"/>
  <c r="Z10" i="57"/>
  <c r="Q11" i="57"/>
  <c r="X10" i="58"/>
  <c r="P39" i="58"/>
  <c r="AD10" i="59"/>
  <c r="L26" i="59"/>
  <c r="L28" i="59"/>
  <c r="L34" i="59"/>
  <c r="AA12" i="57"/>
  <c r="V11" i="58"/>
  <c r="Q14" i="58"/>
  <c r="U14" i="59"/>
  <c r="AC14" i="59"/>
  <c r="V11" i="59"/>
  <c r="W12" i="59"/>
  <c r="Q12" i="57"/>
  <c r="S11" i="57"/>
  <c r="V11" i="57"/>
  <c r="AC12" i="58"/>
  <c r="W13" i="58"/>
  <c r="Y12" i="58"/>
  <c r="Y13" i="58" s="1"/>
  <c r="W12" i="57"/>
  <c r="Q13" i="57"/>
  <c r="S12" i="57"/>
  <c r="V12" i="57"/>
  <c r="Z12" i="58"/>
  <c r="Z12" i="59"/>
  <c r="Q15" i="58"/>
  <c r="Q16" i="58" s="1"/>
  <c r="AC15" i="59"/>
  <c r="U15" i="59"/>
  <c r="AC16" i="59"/>
  <c r="AC17" i="59" s="1"/>
  <c r="Q14" i="57"/>
  <c r="S13" i="57"/>
  <c r="U12" i="58" l="1"/>
  <c r="U13" i="58" s="1"/>
  <c r="X11" i="58"/>
  <c r="Z11" i="59"/>
  <c r="N25" i="58"/>
  <c r="L27" i="58"/>
  <c r="S10" i="59"/>
  <c r="R11" i="59"/>
  <c r="R12" i="59" s="1"/>
  <c r="R13" i="59" s="1"/>
  <c r="R14" i="59" s="1"/>
  <c r="R15" i="59" s="1"/>
  <c r="R16" i="59" s="1"/>
  <c r="R17" i="59" s="1"/>
  <c r="R18" i="59" s="1"/>
  <c r="R19" i="59" s="1"/>
  <c r="R20" i="59" s="1"/>
  <c r="R21" i="59" s="1"/>
  <c r="L31" i="59"/>
  <c r="K32" i="59"/>
  <c r="M32" i="59"/>
  <c r="P39" i="59"/>
  <c r="M34" i="59"/>
  <c r="K35" i="59"/>
  <c r="N36" i="59"/>
  <c r="K27" i="58"/>
  <c r="K31" i="59"/>
  <c r="N25" i="57"/>
  <c r="N27" i="57"/>
  <c r="N28" i="57"/>
  <c r="L32" i="57"/>
  <c r="L35" i="57"/>
  <c r="S10" i="58"/>
  <c r="R11" i="58"/>
  <c r="M22" i="58"/>
  <c r="N30" i="58"/>
  <c r="L30" i="58"/>
  <c r="K30" i="58"/>
  <c r="N36" i="58"/>
  <c r="P34" i="58"/>
  <c r="K26" i="59"/>
  <c r="K28" i="59"/>
  <c r="N30" i="59"/>
  <c r="K34" i="59"/>
  <c r="AB11" i="59"/>
  <c r="AA12" i="59"/>
  <c r="AD11" i="59"/>
  <c r="Q17" i="58"/>
  <c r="AB12" i="57"/>
  <c r="AA13" i="57"/>
  <c r="Q15" i="57"/>
  <c r="S14" i="57"/>
  <c r="AC18" i="59"/>
  <c r="Z13" i="58"/>
  <c r="Y14" i="58"/>
  <c r="Z12" i="57"/>
  <c r="Y13" i="57"/>
  <c r="V13" i="58"/>
  <c r="U14" i="58"/>
  <c r="W13" i="57"/>
  <c r="X12" i="57"/>
  <c r="X13" i="58"/>
  <c r="W14" i="58"/>
  <c r="AC13" i="58"/>
  <c r="X12" i="58"/>
  <c r="V12" i="58"/>
  <c r="U14" i="57"/>
  <c r="V13" i="57"/>
  <c r="S11" i="59"/>
  <c r="Q12" i="59"/>
  <c r="Y14" i="59"/>
  <c r="K27" i="59"/>
  <c r="M27" i="59"/>
  <c r="L27" i="59"/>
  <c r="U16" i="59"/>
  <c r="X12" i="59"/>
  <c r="W13" i="59"/>
  <c r="K31" i="57"/>
  <c r="L31" i="57"/>
  <c r="M31" i="57"/>
  <c r="K25" i="58"/>
  <c r="L25" i="58"/>
  <c r="AD10" i="57"/>
  <c r="AC11" i="57"/>
  <c r="M32" i="58"/>
  <c r="L32" i="58"/>
  <c r="K34" i="58"/>
  <c r="L34" i="58"/>
  <c r="M35" i="58"/>
  <c r="L35" i="58"/>
  <c r="K26" i="57"/>
  <c r="M26" i="57"/>
  <c r="L34" i="57"/>
  <c r="M34" i="57"/>
  <c r="L26" i="57"/>
  <c r="M35" i="57"/>
  <c r="K35" i="57"/>
  <c r="AA11" i="58"/>
  <c r="AB10" i="58"/>
  <c r="M30" i="58"/>
  <c r="N26" i="59"/>
  <c r="M22" i="57"/>
  <c r="M28" i="57"/>
  <c r="K28" i="57"/>
  <c r="M32" i="57"/>
  <c r="N36" i="57"/>
  <c r="P34" i="57"/>
  <c r="N26" i="58"/>
  <c r="K36" i="58"/>
  <c r="M22" i="59"/>
  <c r="L32" i="59"/>
  <c r="N34" i="59"/>
  <c r="P34" i="59"/>
  <c r="R12" i="58" l="1"/>
  <c r="S11" i="58"/>
  <c r="AC12" i="57"/>
  <c r="AD11" i="57"/>
  <c r="W14" i="57"/>
  <c r="X13" i="57"/>
  <c r="AA12" i="58"/>
  <c r="AB11" i="58"/>
  <c r="AD11" i="58"/>
  <c r="Y15" i="59"/>
  <c r="W14" i="59"/>
  <c r="X13" i="59"/>
  <c r="Z13" i="59"/>
  <c r="U17" i="59"/>
  <c r="V12" i="59"/>
  <c r="S12" i="59"/>
  <c r="Q13" i="59"/>
  <c r="V14" i="57"/>
  <c r="U15" i="57"/>
  <c r="X14" i="58"/>
  <c r="W15" i="58"/>
  <c r="V14" i="58"/>
  <c r="U15" i="58"/>
  <c r="Y14" i="57"/>
  <c r="Z13" i="57"/>
  <c r="AC19" i="59"/>
  <c r="AB13" i="57"/>
  <c r="AA14" i="57"/>
  <c r="AC14" i="58"/>
  <c r="Q16" i="57"/>
  <c r="S15" i="57"/>
  <c r="Y15" i="58"/>
  <c r="Z14" i="58"/>
  <c r="Q18" i="58"/>
  <c r="AB12" i="59"/>
  <c r="AA13" i="59"/>
  <c r="AD12" i="59"/>
  <c r="R13" i="58" l="1"/>
  <c r="S12" i="58"/>
  <c r="V15" i="58"/>
  <c r="U16" i="58"/>
  <c r="W15" i="59"/>
  <c r="X14" i="59"/>
  <c r="AB12" i="58"/>
  <c r="AA13" i="58"/>
  <c r="AD12" i="58"/>
  <c r="X14" i="57"/>
  <c r="W15" i="57"/>
  <c r="AD13" i="59"/>
  <c r="AB13" i="59"/>
  <c r="AA14" i="59"/>
  <c r="V13" i="59"/>
  <c r="S13" i="59"/>
  <c r="Q14" i="59"/>
  <c r="Y16" i="58"/>
  <c r="Z15" i="58"/>
  <c r="Q17" i="57"/>
  <c r="S16" i="57"/>
  <c r="AC15" i="58"/>
  <c r="AC20" i="59"/>
  <c r="X15" i="58"/>
  <c r="W16" i="58"/>
  <c r="Z14" i="59"/>
  <c r="Q19" i="58"/>
  <c r="Y15" i="57"/>
  <c r="Z14" i="57"/>
  <c r="AA15" i="57"/>
  <c r="AB14" i="57"/>
  <c r="V15" i="57"/>
  <c r="U16" i="57"/>
  <c r="U18" i="59"/>
  <c r="Z15" i="59"/>
  <c r="Y16" i="59"/>
  <c r="AC13" i="57"/>
  <c r="AD12" i="57"/>
  <c r="S13" i="58" l="1"/>
  <c r="R14" i="58"/>
  <c r="U17" i="57"/>
  <c r="V16" i="57"/>
  <c r="Z15" i="57"/>
  <c r="Y16" i="57"/>
  <c r="Q20" i="58"/>
  <c r="X16" i="58"/>
  <c r="W17" i="58"/>
  <c r="AB14" i="59"/>
  <c r="AA15" i="59"/>
  <c r="AD14" i="59"/>
  <c r="AB13" i="58"/>
  <c r="AA14" i="58"/>
  <c r="AD13" i="58"/>
  <c r="X15" i="59"/>
  <c r="W16" i="59"/>
  <c r="U17" i="58"/>
  <c r="V16" i="58"/>
  <c r="AC16" i="58"/>
  <c r="AC14" i="57"/>
  <c r="AD13" i="57"/>
  <c r="Y17" i="59"/>
  <c r="Z16" i="59"/>
  <c r="U19" i="59"/>
  <c r="S17" i="57"/>
  <c r="Q18" i="57"/>
  <c r="X15" i="57"/>
  <c r="W16" i="57"/>
  <c r="AB15" i="57"/>
  <c r="AA16" i="57"/>
  <c r="AC21" i="59"/>
  <c r="Z16" i="58"/>
  <c r="Y17" i="58"/>
  <c r="S14" i="59"/>
  <c r="Q15" i="59"/>
  <c r="V14" i="59"/>
  <c r="S14" i="58" l="1"/>
  <c r="R15" i="58"/>
  <c r="S15" i="59"/>
  <c r="Q16" i="59"/>
  <c r="V15" i="59"/>
  <c r="X16" i="57"/>
  <c r="W17" i="57"/>
  <c r="S18" i="57"/>
  <c r="Q19" i="57"/>
  <c r="U20" i="59"/>
  <c r="AC15" i="57"/>
  <c r="AD14" i="57"/>
  <c r="X17" i="58"/>
  <c r="W18" i="58"/>
  <c r="U18" i="57"/>
  <c r="V17" i="57"/>
  <c r="V17" i="58"/>
  <c r="U18" i="58"/>
  <c r="Y17" i="57"/>
  <c r="Z16" i="57"/>
  <c r="Y18" i="58"/>
  <c r="Z17" i="58"/>
  <c r="AB16" i="57"/>
  <c r="AA17" i="57"/>
  <c r="Y18" i="59"/>
  <c r="AC17" i="58"/>
  <c r="AB14" i="58"/>
  <c r="AA15" i="58"/>
  <c r="AD14" i="58"/>
  <c r="W17" i="59"/>
  <c r="Z17" i="59" s="1"/>
  <c r="X16" i="59"/>
  <c r="AA16" i="59"/>
  <c r="AB15" i="59"/>
  <c r="AD15" i="59"/>
  <c r="Q21" i="58"/>
  <c r="S15" i="58" l="1"/>
  <c r="R16" i="58"/>
  <c r="AC18" i="58"/>
  <c r="AA18" i="57"/>
  <c r="AB17" i="57"/>
  <c r="Z18" i="58"/>
  <c r="Y19" i="58"/>
  <c r="U19" i="58"/>
  <c r="V18" i="58"/>
  <c r="Y18" i="57"/>
  <c r="Z17" i="57"/>
  <c r="X17" i="59"/>
  <c r="W18" i="59"/>
  <c r="W19" i="58"/>
  <c r="X18" i="58"/>
  <c r="U21" i="59"/>
  <c r="S19" i="57"/>
  <c r="Q20" i="57"/>
  <c r="AB16" i="59"/>
  <c r="AA17" i="59"/>
  <c r="AD16" i="59"/>
  <c r="Y19" i="59"/>
  <c r="Z18" i="59"/>
  <c r="U19" i="57"/>
  <c r="V18" i="57"/>
  <c r="Q17" i="59"/>
  <c r="S16" i="59"/>
  <c r="V16" i="59"/>
  <c r="AA16" i="58"/>
  <c r="AB15" i="58"/>
  <c r="AD15" i="58"/>
  <c r="AD15" i="57"/>
  <c r="AC16" i="57"/>
  <c r="X17" i="57"/>
  <c r="W18" i="57"/>
  <c r="R17" i="58" l="1"/>
  <c r="S16" i="58"/>
  <c r="S17" i="59"/>
  <c r="Q18" i="59"/>
  <c r="V17" i="59"/>
  <c r="W20" i="58"/>
  <c r="X19" i="58"/>
  <c r="W19" i="59"/>
  <c r="X18" i="59"/>
  <c r="U20" i="58"/>
  <c r="V19" i="58"/>
  <c r="Y20" i="58"/>
  <c r="Z19" i="58"/>
  <c r="X18" i="57"/>
  <c r="W19" i="57"/>
  <c r="Y20" i="59"/>
  <c r="Z19" i="59"/>
  <c r="AC19" i="58"/>
  <c r="AB16" i="58"/>
  <c r="AA17" i="58"/>
  <c r="AD16" i="58"/>
  <c r="AA18" i="59"/>
  <c r="AB17" i="59"/>
  <c r="AD17" i="59"/>
  <c r="S20" i="57"/>
  <c r="Q21" i="57"/>
  <c r="S21" i="57" s="1"/>
  <c r="Z18" i="57"/>
  <c r="Y19" i="57"/>
  <c r="AC17" i="57"/>
  <c r="AD16" i="57"/>
  <c r="V19" i="57"/>
  <c r="U20" i="57"/>
  <c r="AA19" i="57"/>
  <c r="AB18" i="57"/>
  <c r="S17" i="58" l="1"/>
  <c r="R18" i="58"/>
  <c r="U21" i="57"/>
  <c r="V21" i="57" s="1"/>
  <c r="V20" i="57"/>
  <c r="AD17" i="57"/>
  <c r="AC18" i="57"/>
  <c r="AB18" i="59"/>
  <c r="AA19" i="59"/>
  <c r="AD18" i="59"/>
  <c r="Z20" i="58"/>
  <c r="Y21" i="58"/>
  <c r="Y20" i="57"/>
  <c r="Z19" i="57"/>
  <c r="AB17" i="58"/>
  <c r="AA18" i="58"/>
  <c r="AD17" i="58"/>
  <c r="AB19" i="57"/>
  <c r="AA20" i="57"/>
  <c r="AC20" i="58"/>
  <c r="W20" i="57"/>
  <c r="X19" i="57"/>
  <c r="V20" i="58"/>
  <c r="U21" i="58"/>
  <c r="V21" i="58" s="1"/>
  <c r="W21" i="58"/>
  <c r="X21" i="58" s="1"/>
  <c r="X20" i="58"/>
  <c r="Y21" i="59"/>
  <c r="X19" i="59"/>
  <c r="W20" i="59"/>
  <c r="Q19" i="59"/>
  <c r="S18" i="59"/>
  <c r="V18" i="59"/>
  <c r="R19" i="58" l="1"/>
  <c r="S18" i="58"/>
  <c r="S19" i="59"/>
  <c r="Q20" i="59"/>
  <c r="V19" i="59"/>
  <c r="W21" i="59"/>
  <c r="X21" i="59" s="1"/>
  <c r="X20" i="59"/>
  <c r="Z20" i="59"/>
  <c r="AB18" i="58"/>
  <c r="AA19" i="58"/>
  <c r="AD18" i="58"/>
  <c r="AC19" i="57"/>
  <c r="AD18" i="57"/>
  <c r="Z21" i="59"/>
  <c r="X20" i="57"/>
  <c r="W21" i="57"/>
  <c r="X21" i="57" s="1"/>
  <c r="AB20" i="57"/>
  <c r="AA21" i="57"/>
  <c r="Y21" i="57"/>
  <c r="Z21" i="57" s="1"/>
  <c r="Z20" i="57"/>
  <c r="AA20" i="59"/>
  <c r="AB19" i="59"/>
  <c r="AD19" i="59"/>
  <c r="AC21" i="58"/>
  <c r="Z21" i="58"/>
  <c r="S19" i="58" l="1"/>
  <c r="R20" i="58"/>
  <c r="AA20" i="58"/>
  <c r="AB19" i="58"/>
  <c r="AD19" i="58"/>
  <c r="AB21" i="57"/>
  <c r="Q21" i="59"/>
  <c r="S20" i="59"/>
  <c r="V20" i="59"/>
  <c r="AD19" i="57"/>
  <c r="AC20" i="57"/>
  <c r="AA21" i="59"/>
  <c r="AB20" i="59"/>
  <c r="AD20" i="59"/>
  <c r="S20" i="58" l="1"/>
  <c r="R21" i="58"/>
  <c r="S21" i="58" s="1"/>
  <c r="S21" i="59"/>
  <c r="V21" i="59"/>
  <c r="AB20" i="58"/>
  <c r="AA21" i="58"/>
  <c r="AD20" i="58"/>
  <c r="AB21" i="59"/>
  <c r="AD21" i="59"/>
  <c r="AD20" i="57"/>
  <c r="AC21" i="57"/>
  <c r="AD21" i="57" s="1"/>
  <c r="AB21" i="58" l="1"/>
  <c r="AD21" i="58"/>
</calcChain>
</file>

<file path=xl/sharedStrings.xml><?xml version="1.0" encoding="utf-8"?>
<sst xmlns="http://schemas.openxmlformats.org/spreadsheetml/2006/main" count="854" uniqueCount="295">
  <si>
    <t>maig-agost</t>
  </si>
  <si>
    <t>TOTAL (IMD, veh/dia)</t>
  </si>
  <si>
    <t>maig</t>
  </si>
  <si>
    <t>Servei Català de Trànsit</t>
  </si>
  <si>
    <t>C-31 Sud (IMD, veh/dia)</t>
  </si>
  <si>
    <t>C-32 Sud (IMD, veh/dia)</t>
  </si>
  <si>
    <t>A-2 (IMD, veh/dia)</t>
  </si>
  <si>
    <t>B-23 (IMD, veh/dia)</t>
  </si>
  <si>
    <t>C-33 (IMD, veh/dia)</t>
  </si>
  <si>
    <t>C-17 (IMD, veh/dia)</t>
  </si>
  <si>
    <t>B-20 (IMD, veh/dia)</t>
  </si>
  <si>
    <t>maig-juliol</t>
  </si>
  <si>
    <t>variació 2007-2008</t>
  </si>
  <si>
    <t>variació 2008-2009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</si>
  <si>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</si>
  <si>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</si>
  <si>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</si>
  <si>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</si>
  <si>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</si>
  <si>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</si>
  <si>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</si>
  <si>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</si>
  <si>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</si>
  <si>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</si>
  <si>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</si>
  <si>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</si>
  <si>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Passatgers</t>
  </si>
  <si>
    <t>Ocupats</t>
  </si>
  <si>
    <t>Aturats</t>
  </si>
  <si>
    <t>set-oct</t>
  </si>
  <si>
    <t>set-nov</t>
  </si>
  <si>
    <t>Trànsit als accessos al Barcelonès</t>
  </si>
  <si>
    <t>SGIT (ATM)</t>
  </si>
  <si>
    <t>gener-agost</t>
  </si>
  <si>
    <t>Vies d'accés al Barcelonès (veh/dia)</t>
  </si>
  <si>
    <t>Transport Públic (Mviatges)</t>
  </si>
  <si>
    <t>SINTESI DELS PRINCIPALS INDICADORS (ACUMULAT)</t>
  </si>
  <si>
    <t>gen-oct</t>
  </si>
  <si>
    <t>Actius (milers)</t>
  </si>
  <si>
    <t>Ocupats (milers)</t>
  </si>
  <si>
    <t>Aturats (milers)</t>
  </si>
  <si>
    <t>PIB</t>
  </si>
  <si>
    <t>IPC</t>
  </si>
  <si>
    <t>Pernoctacions en hotels</t>
  </si>
  <si>
    <t>Transport Públic col·lectiu</t>
  </si>
  <si>
    <t>Metro</t>
  </si>
  <si>
    <t>Bus TMB</t>
  </si>
  <si>
    <t xml:space="preserve">   Total TMB</t>
  </si>
  <si>
    <t>Tramvia</t>
  </si>
  <si>
    <t>en xifres absolutes</t>
  </si>
  <si>
    <t>en %</t>
  </si>
  <si>
    <t>-</t>
  </si>
  <si>
    <t>Preu del petroli ($/barril BRENT)</t>
  </si>
  <si>
    <t>Àmbit</t>
  </si>
  <si>
    <t>Catalunya</t>
  </si>
  <si>
    <t>Província</t>
  </si>
  <si>
    <t>Món</t>
  </si>
  <si>
    <t>Aeroport</t>
  </si>
  <si>
    <t>Port</t>
  </si>
  <si>
    <t>RMB</t>
  </si>
  <si>
    <t>Població a 1 de gener (milers)</t>
  </si>
  <si>
    <t>Trànsit en autopistes de peatge (vehicles lleugers)</t>
  </si>
  <si>
    <t>Font</t>
  </si>
  <si>
    <t>INE</t>
  </si>
  <si>
    <t>CORES (Ministerio de Industria, Turismo y Comercio)</t>
  </si>
  <si>
    <t>AENA</t>
  </si>
  <si>
    <t>APB</t>
  </si>
  <si>
    <t>ATM</t>
  </si>
  <si>
    <t>Anual</t>
  </si>
  <si>
    <t>Hipotecas</t>
  </si>
  <si>
    <t xml:space="preserve">  Resultados provinciales mensuales. Base nueva</t>
  </si>
  <si>
    <t>Hipotecas por meses, provincias, naturaleza de la finca y número e importe.</t>
  </si>
  <si>
    <t>Unidades:Nº/Importe (miles de euros)</t>
  </si>
  <si>
    <t>Total finques</t>
  </si>
  <si>
    <t>Hipoteques constituïdes (milers d'Euros)</t>
  </si>
  <si>
    <t>Demografia i mercat laboral</t>
  </si>
  <si>
    <t>FMI, elaboració indexmundi</t>
  </si>
  <si>
    <t>Index de preus al consum</t>
  </si>
  <si>
    <t>Estat</t>
  </si>
  <si>
    <t>Taxa d'atur (aturats/actius)</t>
  </si>
  <si>
    <t>Preu del petroli</t>
  </si>
  <si>
    <t>Motos i ciclomotors</t>
  </si>
  <si>
    <t>CORES</t>
  </si>
  <si>
    <t>Mobilitat de viatgers</t>
  </si>
  <si>
    <t>Mobilitat de mercaderies</t>
  </si>
  <si>
    <t>Període</t>
  </si>
  <si>
    <t>gener-febrer</t>
  </si>
  <si>
    <t>IPC Carburants i Combustibles</t>
  </si>
  <si>
    <t>Aeroport de Barcelona (pax)</t>
  </si>
  <si>
    <t>Port de Barcelona (pax)</t>
  </si>
  <si>
    <t>Port de Barcelona (tones)</t>
  </si>
  <si>
    <t>Aeroport de Barcelona (tones)</t>
  </si>
  <si>
    <t>milions de viatges</t>
  </si>
  <si>
    <t>Autopistes (veh/dia VL en 5 troncals)</t>
  </si>
  <si>
    <t>SINTESI DELS PRINCIPALS INDICADORS</t>
  </si>
  <si>
    <t>Idescat</t>
  </si>
  <si>
    <t>Autopistes (veh/dia VP en 4 troncals)</t>
  </si>
  <si>
    <t>Consum carburants d'automoció (ktep)</t>
  </si>
  <si>
    <t>Vehicles totals</t>
  </si>
  <si>
    <t>AP-7 Martorell (IMD VP, veh/dia)</t>
  </si>
  <si>
    <t>C-33 Mollet (IMD VP, veh/dia)</t>
  </si>
  <si>
    <t>C-32 Garraf (IMD VP, veh/dia)</t>
  </si>
  <si>
    <t>C-32 Vilassar (IMD VP, veh/dia)</t>
  </si>
  <si>
    <t>AP-7 Martorell (IMD VL, veh/dia)</t>
  </si>
  <si>
    <t>C-33 Mollet (IMD VL, veh/dia)</t>
  </si>
  <si>
    <t>C-32 Garraf (IMD VL, veh/dia)</t>
  </si>
  <si>
    <t>C-32 Vilassar (IMD VL, veh/dia)</t>
  </si>
  <si>
    <t>Producte interior brut</t>
  </si>
  <si>
    <t>Població a 1 de gener</t>
  </si>
  <si>
    <t>INE (EPA)</t>
  </si>
  <si>
    <t>Indicadors generals de consum</t>
  </si>
  <si>
    <t>1T</t>
  </si>
  <si>
    <t>2T</t>
  </si>
  <si>
    <t>3T</t>
  </si>
  <si>
    <t>4T</t>
  </si>
  <si>
    <t>1QD</t>
  </si>
  <si>
    <t>2QD</t>
  </si>
  <si>
    <t>3QD</t>
  </si>
  <si>
    <t>Matriculacions de vehicles</t>
  </si>
  <si>
    <t>Turismes</t>
  </si>
  <si>
    <t>http://www.ine.es/jaxi/menu.do?type=pcaxis&amp;path=%2Ft30%2Fp149&amp;file=inebase&amp;L=</t>
  </si>
  <si>
    <t>INDICADOR</t>
  </si>
  <si>
    <t>DESCRIPCIÓ</t>
  </si>
  <si>
    <t>UNITATS</t>
  </si>
  <si>
    <t>FONT</t>
  </si>
  <si>
    <t>PERIODICITAT</t>
  </si>
  <si>
    <t>PROCEDIMENT OBTENCIÓ</t>
  </si>
  <si>
    <t>ÀMBIT</t>
  </si>
  <si>
    <t>Trimestral</t>
  </si>
  <si>
    <t>Habitants</t>
  </si>
  <si>
    <t>Xifres oficials de població, aprovades mitjançant Real Decret, de tots els municipis espanyols a 1 de gener de cada any</t>
  </si>
  <si>
    <t>Milers de persones</t>
  </si>
  <si>
    <t>Actius</t>
  </si>
  <si>
    <t>Subconjunt de persones amb la capacitat i el desig de treballar</t>
  </si>
  <si>
    <t>Persona activa que no troba feina</t>
  </si>
  <si>
    <t xml:space="preserve">Persones de més de 16 anys que han treballat en una ocupació de forma remunerada </t>
  </si>
  <si>
    <t>Mensual</t>
  </si>
  <si>
    <t>Preu del barril de petroli cru Brent</t>
  </si>
  <si>
    <t>c€/litre</t>
  </si>
  <si>
    <t>Preu de la gasolina 95 I.O</t>
  </si>
  <si>
    <t>Preu del gasoil d'automoció</t>
  </si>
  <si>
    <t>ktep</t>
  </si>
  <si>
    <t>Consum carburants d'automoció</t>
  </si>
  <si>
    <t>milers €</t>
  </si>
  <si>
    <t>Hipoteques constituïdes</t>
  </si>
  <si>
    <t>Trànsit en autopistes de peatge</t>
  </si>
  <si>
    <t>veh/dia</t>
  </si>
  <si>
    <t>Nombre vehicles</t>
  </si>
  <si>
    <t>Intensitat mitjana de vehicles totals en el període considerat</t>
  </si>
  <si>
    <t>Nombre de passatgers a l'aeroport de Barcelona</t>
  </si>
  <si>
    <t>Intensitat mitjana de vehicles en el periode conisderat diferenciant els vehicles lleugers i els pesants</t>
  </si>
  <si>
    <t xml:space="preserve">Índex que recull i compara els preus d'un conjunt de béns i serveis o productes </t>
  </si>
  <si>
    <t>Nombre de nits que cada viatger passa en un allotjament</t>
  </si>
  <si>
    <t>Nombre d'hipoteques sobre finques rústiques i vivendes</t>
  </si>
  <si>
    <t>Tones</t>
  </si>
  <si>
    <t>Passatgers aeroport</t>
  </si>
  <si>
    <t>Passatgers port</t>
  </si>
  <si>
    <t>Nombre de passatgers al port de Barcelona</t>
  </si>
  <si>
    <t>Estat i Catalunya</t>
  </si>
  <si>
    <t>Estat, Catalunya i Província</t>
  </si>
  <si>
    <t>Tones de mercaderia gestionats pel Port de Barcelona</t>
  </si>
  <si>
    <t>Tones de mercaderia gestionats per l'aeroport de Barcelona</t>
  </si>
  <si>
    <t>PIB a Catalunya</t>
  </si>
  <si>
    <t>PIB a l'Estat</t>
  </si>
  <si>
    <t>Preu de la gasolina 95 I.O. (€/litre)</t>
  </si>
  <si>
    <t>Preu del gasoil d'automoció (€/litre)</t>
  </si>
  <si>
    <r>
      <t>Habitatges en construcció (visats d'obra)</t>
    </r>
    <r>
      <rPr>
        <vertAlign val="superscript"/>
        <sz val="10"/>
        <rFont val="Univers"/>
      </rPr>
      <t xml:space="preserve"> </t>
    </r>
    <r>
      <rPr>
        <i/>
        <vertAlign val="superscript"/>
        <sz val="10"/>
        <rFont val="Univers"/>
      </rPr>
      <t xml:space="preserve">(*) </t>
    </r>
  </si>
  <si>
    <t>(*) Nombre de nous habitatges que està previst construir o rehabilitar, en base als visats de direcció d'obra.</t>
  </si>
  <si>
    <t>Altres indicadors</t>
  </si>
  <si>
    <t>Trànsit de vehicles pesants en autopistes</t>
  </si>
  <si>
    <t>Transport de Mercaderies al Port i l'Aeroport de Barcelona</t>
  </si>
  <si>
    <t>Pernoctacions en hotels (milers)</t>
  </si>
  <si>
    <t>Hipoteques constituïdes (milions d'Euros)</t>
  </si>
  <si>
    <t>Preu gasolina 95 (€/l)</t>
  </si>
  <si>
    <t>Aeroport de Barcelona (Mpax)</t>
  </si>
  <si>
    <t>Port de Barcelona (Mtones)</t>
  </si>
  <si>
    <t>Economia, demografia i mercat de treball</t>
  </si>
  <si>
    <t>IPC general Estat</t>
  </si>
  <si>
    <t>IPC general Catalunya</t>
  </si>
  <si>
    <t>Construcció d'habitatges</t>
  </si>
  <si>
    <t>Visats de direcció d'obra</t>
  </si>
  <si>
    <t>unitats</t>
  </si>
  <si>
    <t>Variació</t>
  </si>
  <si>
    <t>RMB i Província</t>
  </si>
  <si>
    <t>gen-març</t>
  </si>
  <si>
    <t>Economia</t>
  </si>
  <si>
    <t>Estadisticas financieras y monetarias</t>
  </si>
  <si>
    <t>Variació interanual</t>
  </si>
  <si>
    <t>variació 2009-2010</t>
  </si>
  <si>
    <t>Altres vehicles</t>
  </si>
  <si>
    <t>Dirección General de Tráfico</t>
  </si>
  <si>
    <t>Camions i furgonetes</t>
  </si>
  <si>
    <t>Autobusos</t>
  </si>
  <si>
    <t>Nombre de vehicles matriculats per tipologia de vehicles</t>
  </si>
  <si>
    <t>IPC transports Catalunya</t>
  </si>
  <si>
    <t>IPC carburants i combustibles Catalunya</t>
  </si>
  <si>
    <t>maig-juny</t>
  </si>
  <si>
    <t>variació 2010-2011</t>
  </si>
  <si>
    <t>gener-juny</t>
  </si>
  <si>
    <t>ICAEN</t>
  </si>
  <si>
    <t>Preu de carburants d'automoció</t>
  </si>
  <si>
    <t>Consum i emissions de carburants d'automoció</t>
  </si>
  <si>
    <t>Tn</t>
  </si>
  <si>
    <t>Mensualment, la SGREGIV envia les dades per correu electònic</t>
  </si>
  <si>
    <t>Consum gasoil (ktep)</t>
  </si>
  <si>
    <t>Consum gasolina (ktep)</t>
  </si>
  <si>
    <r>
      <t xml:space="preserve">(*) </t>
    </r>
    <r>
      <rPr>
        <i/>
        <sz val="7"/>
        <rFont val="Arial"/>
        <family val="2"/>
      </rPr>
      <t>Gasolina i gasoil</t>
    </r>
  </si>
  <si>
    <r>
      <t>Emissions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del transport </t>
    </r>
    <r>
      <rPr>
        <vertAlign val="superscript"/>
        <sz val="10"/>
        <rFont val="Arial"/>
        <family val="2"/>
      </rPr>
      <t xml:space="preserve">(*) </t>
    </r>
    <r>
      <rPr>
        <sz val="10"/>
        <rFont val="Arial"/>
        <family val="2"/>
      </rPr>
      <t>(Tn)</t>
    </r>
  </si>
  <si>
    <t>Consum de gasolina i gasoil (ktep)</t>
  </si>
  <si>
    <r>
      <t>Emissions CO</t>
    </r>
    <r>
      <rPr>
        <vertAlign val="subscript"/>
        <sz val="8"/>
        <rFont val="Arial"/>
        <family val="2"/>
      </rPr>
      <t>2</t>
    </r>
  </si>
  <si>
    <r>
      <t>Emissions de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degudes al transport</t>
    </r>
  </si>
  <si>
    <t>Viatges en transport públic</t>
  </si>
  <si>
    <t>Viatges en els diferents modes de transport públic, tant integrats com no integrats</t>
  </si>
  <si>
    <t>Mercaderies port</t>
  </si>
  <si>
    <t>Mercaderies aeroport</t>
  </si>
  <si>
    <t>ICAEN, a través de contacte previ quadrimestral</t>
  </si>
  <si>
    <t>L'ICAEN ha facilitat factors de conversió</t>
  </si>
  <si>
    <t>gener-novembre</t>
  </si>
  <si>
    <t>Consum carburants d'automoció Estat</t>
  </si>
  <si>
    <t>Consum carburants d'automoció Província Barcelona (gasolina i gasoil)</t>
  </si>
  <si>
    <t>Consulta directa web</t>
  </si>
  <si>
    <t>Idescat, INE i Dep. D'Ec. i Coneixement / INE</t>
  </si>
  <si>
    <t>S'efectua contacte previ cada quadrimestre amb l'SCT</t>
  </si>
  <si>
    <t>Pernoct.</t>
  </si>
  <si>
    <t>Variació interanual del Producte interior brut</t>
  </si>
  <si>
    <t>Quocient entre el nombre de treballadros aturats i la població activa</t>
  </si>
  <si>
    <t>Preu del petroli (€/barril BRENT)</t>
  </si>
  <si>
    <t>1gen12 - 1gen11</t>
  </si>
  <si>
    <t>Preu petroli (€/barril Brent)</t>
  </si>
  <si>
    <t>Preu del petroli ($ i €  per barril BRENT)</t>
  </si>
  <si>
    <t>$ i € / barril BRENT</t>
  </si>
  <si>
    <t>Indexmundi a partir de Fons Monetari Internacional</t>
  </si>
  <si>
    <t>gener-juliol</t>
  </si>
  <si>
    <r>
      <t>Emissions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del transport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(Tn)</t>
    </r>
  </si>
  <si>
    <t>Indicadors de preus, consums i emissions relacionats amb la mobilitat</t>
  </si>
  <si>
    <t>Indicadors de consums i emissions relacionats amb la mobilitat</t>
  </si>
  <si>
    <t>Preu gasoil d'automoció (€/l)</t>
  </si>
  <si>
    <t>Població a 1 de gener RMB (miilers)</t>
  </si>
  <si>
    <t>Grup Abertis i Túnels de Barcelona i Cadí</t>
  </si>
  <si>
    <t>Autobusos AMB</t>
  </si>
  <si>
    <t xml:space="preserve">FGC </t>
  </si>
  <si>
    <t xml:space="preserve">Renfe Rodalies </t>
  </si>
  <si>
    <t xml:space="preserve">Autobusos DGTM </t>
  </si>
  <si>
    <t xml:space="preserve">Autobusos urbans </t>
  </si>
  <si>
    <t>Renfe</t>
  </si>
  <si>
    <t>Est. Sants</t>
  </si>
  <si>
    <t>Trànsit de llarga distància (Aeroport, Estació de Sants i Port)</t>
  </si>
  <si>
    <r>
      <t>Estació de Sants (AVE + LD) (pax)</t>
    </r>
    <r>
      <rPr>
        <vertAlign val="superscript"/>
        <sz val="10"/>
        <rFont val="Univers"/>
      </rPr>
      <t xml:space="preserve"> (*)</t>
    </r>
  </si>
  <si>
    <t>Estació de Sants (AVE + LD) (Mpax)</t>
  </si>
  <si>
    <t>Passatgers ferrocarril LD</t>
  </si>
  <si>
    <t>Nombre de passatgers LD+AVE (Estació de Sants)</t>
  </si>
  <si>
    <t>Estació de Sants</t>
  </si>
  <si>
    <t>PROVINCIA DE GIRONA</t>
  </si>
  <si>
    <t>PROVINCIA DE LLEIDA</t>
  </si>
  <si>
    <t>PROVINCIA DE TARRAGONA</t>
  </si>
  <si>
    <t>Nota: Avanç de previsió</t>
  </si>
  <si>
    <t>variació 2015-2014</t>
  </si>
  <si>
    <r>
      <rPr>
        <vertAlign val="superscript"/>
        <sz val="10"/>
        <rFont val="Arial"/>
        <family val="2"/>
      </rPr>
      <t>(*)</t>
    </r>
    <r>
      <rPr>
        <sz val="10"/>
        <rFont val="Arial"/>
        <family val="2"/>
      </rPr>
      <t xml:space="preserve"> </t>
    </r>
    <r>
      <rPr>
        <i/>
        <sz val="8"/>
        <rFont val="Arial"/>
        <family val="2"/>
      </rPr>
      <t>Inclou viatgers domèstics i internacionals</t>
    </r>
  </si>
  <si>
    <t>Subdirecció General de Relacions amb les Empreses Gestores d'Infraestructures Viàries (TES), Grup Abertis</t>
  </si>
  <si>
    <t>Subdirecció General de Relacions amb les Empreses Gestores d'Infraestructures Viàries (TES), Grup Abertis, Túnels de Barcelona i Cadí SA</t>
  </si>
  <si>
    <t>Rodalies Catalunya (RENFE)</t>
  </si>
  <si>
    <t>Autobusos DGTM</t>
  </si>
  <si>
    <t>Corones 1-6</t>
  </si>
  <si>
    <t>Corona 7</t>
  </si>
  <si>
    <t>Corones 1-7</t>
  </si>
  <si>
    <t>TOTAL Corona 7 (milions de viatges)</t>
  </si>
  <si>
    <t>TOTAL Corones 1-7 (milions de viatgers)</t>
  </si>
  <si>
    <t>TOTAL Corones 1-6 (milions de viatges)</t>
  </si>
  <si>
    <t>variació 2016-2015</t>
  </si>
  <si>
    <t>variació 2016-2015 en %</t>
  </si>
  <si>
    <t>1gen16 - 1gen15</t>
  </si>
  <si>
    <t>(*) Dada estimada pel 2016</t>
  </si>
  <si>
    <t xml:space="preserve">C-58 (IMD, veh/dia) </t>
  </si>
  <si>
    <t xml:space="preserve">E-09 / C-16 Vallvidrera (IMD VL, veh/dia) </t>
  </si>
  <si>
    <t xml:space="preserve">C-16 (IMD, veh/dia) </t>
  </si>
  <si>
    <t>C-31N (IMD, veh/dia) (*)</t>
  </si>
  <si>
    <t>2T16-2T15</t>
  </si>
  <si>
    <t>ago16-ago15</t>
  </si>
  <si>
    <t>juny16-juny15</t>
  </si>
  <si>
    <t>Àmbit ATM Barcelona</t>
  </si>
  <si>
    <t>Data actualització:</t>
  </si>
  <si>
    <t>Freqüència d'actualització:</t>
  </si>
  <si>
    <t>Quadrimestral</t>
  </si>
  <si>
    <t>Condicions d'utilització</t>
  </si>
  <si>
    <t>Aquest capítol s'ha elaborat a partir de dades recollides i aglutinades per l'ATM a partir de la informació obtinguda dels diferents operadors.</t>
  </si>
  <si>
    <t>En els casos que és possible, es disposa d'un històric de dades que registren  les tendències d'evolució.</t>
  </si>
  <si>
    <t xml:space="preserve">S'autoritza la reproducció de les dades presentades, sense alterar-ne el contingut, amb l'esment de la font i la data de l'última actualització.  </t>
  </si>
  <si>
    <t xml:space="preserve">La utilització dels arxius i els resultats que se'n puguin derivar són responsabilitat exclusiva de l'usuari. </t>
  </si>
  <si>
    <t>En els documents en què hi hagi taules dinàmiques, és responsabilitat de l'usuari la manipulació que es faci de les mateixes.</t>
  </si>
  <si>
    <t>Índex</t>
  </si>
  <si>
    <t>Fitxes indicadors BCN</t>
  </si>
  <si>
    <t>INDICADORS DE MOBILITAT I CONJUNTURA 2Q 2016</t>
  </si>
  <si>
    <t>Octubre 2016</t>
  </si>
  <si>
    <t>Informe 2Q 2016</t>
  </si>
  <si>
    <t>ATM Barcelona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</si>
</sst>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00"/>
    <numFmt numFmtId="166" formatCode="0.0%"/>
    <numFmt numFmtId="167" formatCode="0.0"/>
    <numFmt numFmtId="168" formatCode="#,##0.000"/>
  </numFmts>
  <fonts count="10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Univers"/>
      <family val="2"/>
    </font>
    <font>
      <u/>
      <sz val="10"/>
      <color indexed="12"/>
      <name val="Arial"/>
      <family val="2"/>
    </font>
    <font>
      <i/>
      <sz val="8"/>
      <name val="Arial"/>
      <family val="2"/>
    </font>
    <font>
      <b/>
      <sz val="10"/>
      <color indexed="16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i/>
      <sz val="7"/>
      <name val="Arial"/>
      <family val="2"/>
    </font>
    <font>
      <b/>
      <i/>
      <sz val="7"/>
      <color indexed="9"/>
      <name val="Arial"/>
      <family val="2"/>
    </font>
    <font>
      <i/>
      <sz val="10"/>
      <color indexed="9"/>
      <name val="Arial"/>
      <family val="2"/>
    </font>
    <font>
      <i/>
      <sz val="7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2"/>
      <name val="Wingdings 3"/>
      <family val="1"/>
      <charset val="2"/>
    </font>
    <font>
      <b/>
      <sz val="12"/>
      <color indexed="9"/>
      <name val="Arial"/>
      <family val="2"/>
    </font>
    <font>
      <vertAlign val="superscript"/>
      <sz val="10"/>
      <name val="Univers"/>
    </font>
    <font>
      <i/>
      <vertAlign val="superscript"/>
      <sz val="10"/>
      <name val="Univers"/>
    </font>
    <font>
      <vertAlign val="superscript"/>
      <sz val="10"/>
      <name val="Arial"/>
      <family val="2"/>
    </font>
    <font>
      <i/>
      <sz val="10"/>
      <color indexed="10"/>
      <name val="Arial"/>
      <family val="2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vertAlign val="subscript"/>
      <sz val="8"/>
      <name val="Arial"/>
      <family val="2"/>
    </font>
    <font>
      <sz val="8"/>
      <color indexed="63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i/>
      <sz val="7"/>
      <color rgb="FFFF0000"/>
      <name val="Arial"/>
      <family val="2"/>
    </font>
    <font>
      <i/>
      <vertAlign val="superscript"/>
      <sz val="10"/>
      <name val="Arial"/>
      <family val="2"/>
    </font>
    <font>
      <u/>
      <sz val="10"/>
      <color theme="10"/>
      <name val="Arial"/>
      <family val="2"/>
    </font>
    <font>
      <sz val="10"/>
      <name val="MS Sans Serif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13"/>
      <color theme="2" tint="-0.499984740745262"/>
      <name val="Mic 32 New Rounded Lt"/>
      <family val="2"/>
    </font>
    <font>
      <sz val="18"/>
      <color theme="2" tint="-0.499984740745262"/>
      <name val="Mic 32 New Rounded Lt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u/>
      <sz val="12"/>
      <color theme="10"/>
      <name val="Arial"/>
      <family val="2"/>
    </font>
    <font>
      <b/>
      <sz val="18"/>
      <color theme="1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2">
    <xf numFmtId="0" fontId="0" fillId="0" borderId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4" borderId="0" applyNumberFormat="0" applyBorder="0" applyAlignment="0" applyProtection="0"/>
    <xf numFmtId="0" fontId="48" fillId="16" borderId="1" applyNumberFormat="0" applyAlignment="0" applyProtection="0"/>
    <xf numFmtId="0" fontId="49" fillId="1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52" fillId="7" borderId="1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53" fillId="3" borderId="0" applyNumberFormat="0" applyBorder="0" applyAlignment="0" applyProtection="0"/>
    <xf numFmtId="0" fontId="54" fillId="22" borderId="0" applyNumberFormat="0" applyBorder="0" applyAlignment="0" applyProtection="0"/>
    <xf numFmtId="0" fontId="64" fillId="0" borderId="0"/>
    <xf numFmtId="0" fontId="14" fillId="0" borderId="0"/>
    <xf numFmtId="0" fontId="12" fillId="23" borderId="4" applyNumberFormat="0" applyFont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5" fillId="16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51" fillId="0" borderId="7" applyNumberFormat="0" applyFill="0" applyAlignment="0" applyProtection="0"/>
    <xf numFmtId="0" fontId="60" fillId="0" borderId="8" applyNumberFormat="0" applyFill="0" applyAlignment="0" applyProtection="0"/>
    <xf numFmtId="9" fontId="14" fillId="0" borderId="0" applyFont="0" applyFill="0" applyBorder="0" applyAlignment="0" applyProtection="0"/>
    <xf numFmtId="0" fontId="11" fillId="0" borderId="0"/>
    <xf numFmtId="0" fontId="12" fillId="0" borderId="0"/>
    <xf numFmtId="0" fontId="72" fillId="0" borderId="0" applyNumberFormat="0" applyFill="0" applyBorder="0" applyAlignment="0" applyProtection="0"/>
    <xf numFmtId="0" fontId="12" fillId="0" borderId="0"/>
    <xf numFmtId="0" fontId="12" fillId="0" borderId="0"/>
    <xf numFmtId="0" fontId="11" fillId="0" borderId="0"/>
    <xf numFmtId="0" fontId="11" fillId="0" borderId="0"/>
    <xf numFmtId="9" fontId="12" fillId="0" borderId="0" applyFont="0" applyFill="0" applyBorder="0" applyAlignment="0" applyProtection="0"/>
    <xf numFmtId="0" fontId="11" fillId="0" borderId="0"/>
    <xf numFmtId="0" fontId="11" fillId="0" borderId="0"/>
    <xf numFmtId="0" fontId="73" fillId="0" borderId="0"/>
    <xf numFmtId="0" fontId="12" fillId="0" borderId="0"/>
    <xf numFmtId="0" fontId="73" fillId="0" borderId="0"/>
    <xf numFmtId="0" fontId="10" fillId="0" borderId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74" fillId="43" borderId="0" applyNumberFormat="0" applyBorder="0" applyAlignment="0" applyProtection="0"/>
    <xf numFmtId="0" fontId="74" fillId="44" borderId="0" applyNumberFormat="0" applyBorder="0" applyAlignment="0" applyProtection="0"/>
    <xf numFmtId="0" fontId="74" fillId="45" borderId="0" applyNumberFormat="0" applyBorder="0" applyAlignment="0" applyProtection="0"/>
    <xf numFmtId="0" fontId="74" fillId="46" borderId="0" applyNumberFormat="0" applyBorder="0" applyAlignment="0" applyProtection="0"/>
    <xf numFmtId="0" fontId="74" fillId="47" borderId="0" applyNumberFormat="0" applyBorder="0" applyAlignment="0" applyProtection="0"/>
    <xf numFmtId="0" fontId="74" fillId="48" borderId="0" applyNumberFormat="0" applyBorder="0" applyAlignment="0" applyProtection="0"/>
    <xf numFmtId="0" fontId="75" fillId="49" borderId="0" applyNumberFormat="0" applyBorder="0" applyAlignment="0" applyProtection="0"/>
    <xf numFmtId="0" fontId="76" fillId="50" borderId="47" applyNumberFormat="0" applyAlignment="0" applyProtection="0"/>
    <xf numFmtId="0" fontId="77" fillId="51" borderId="48" applyNumberFormat="0" applyAlignment="0" applyProtection="0"/>
    <xf numFmtId="0" fontId="78" fillId="0" borderId="49" applyNumberFormat="0" applyFill="0" applyAlignment="0" applyProtection="0"/>
    <xf numFmtId="0" fontId="79" fillId="0" borderId="0" applyNumberFormat="0" applyFill="0" applyBorder="0" applyAlignment="0" applyProtection="0"/>
    <xf numFmtId="0" fontId="74" fillId="52" borderId="0" applyNumberFormat="0" applyBorder="0" applyAlignment="0" applyProtection="0"/>
    <xf numFmtId="0" fontId="74" fillId="53" borderId="0" applyNumberFormat="0" applyBorder="0" applyAlignment="0" applyProtection="0"/>
    <xf numFmtId="0" fontId="74" fillId="54" borderId="0" applyNumberFormat="0" applyBorder="0" applyAlignment="0" applyProtection="0"/>
    <xf numFmtId="0" fontId="74" fillId="55" borderId="0" applyNumberFormat="0" applyBorder="0" applyAlignment="0" applyProtection="0"/>
    <xf numFmtId="0" fontId="74" fillId="56" borderId="0" applyNumberFormat="0" applyBorder="0" applyAlignment="0" applyProtection="0"/>
    <xf numFmtId="0" fontId="74" fillId="57" borderId="0" applyNumberFormat="0" applyBorder="0" applyAlignment="0" applyProtection="0"/>
    <xf numFmtId="0" fontId="80" fillId="58" borderId="47" applyNumberFormat="0" applyAlignment="0" applyProtection="0"/>
    <xf numFmtId="0" fontId="81" fillId="59" borderId="0" applyNumberFormat="0" applyBorder="0" applyAlignment="0" applyProtection="0"/>
    <xf numFmtId="0" fontId="82" fillId="60" borderId="0" applyNumberFormat="0" applyBorder="0" applyAlignment="0" applyProtection="0"/>
    <xf numFmtId="0" fontId="9" fillId="61" borderId="50" applyNumberFormat="0" applyFont="0" applyAlignment="0" applyProtection="0"/>
    <xf numFmtId="0" fontId="83" fillId="50" borderId="51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52" applyNumberFormat="0" applyFill="0" applyAlignment="0" applyProtection="0"/>
    <xf numFmtId="0" fontId="79" fillId="0" borderId="53" applyNumberFormat="0" applyFill="0" applyAlignment="0" applyProtection="0"/>
    <xf numFmtId="0" fontId="68" fillId="0" borderId="54" applyNumberFormat="0" applyFill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61" borderId="50" applyNumberFormat="0" applyFont="0" applyAlignment="0" applyProtection="0"/>
    <xf numFmtId="0" fontId="7" fillId="0" borderId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61" borderId="50" applyNumberFormat="0" applyFont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14" fontId="88" fillId="0" borderId="0">
      <alignment horizontal="left" vertical="top"/>
    </xf>
    <xf numFmtId="0" fontId="89" fillId="0" borderId="0" applyFont="0">
      <alignment horizontal="left" vertical="center"/>
    </xf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61" borderId="50" applyNumberFormat="0" applyFont="0" applyAlignment="0" applyProtection="0"/>
    <xf numFmtId="0" fontId="4" fillId="0" borderId="0"/>
    <xf numFmtId="0" fontId="3" fillId="0" borderId="0"/>
    <xf numFmtId="0" fontId="90" fillId="0" borderId="0"/>
    <xf numFmtId="0" fontId="2" fillId="0" borderId="0"/>
    <xf numFmtId="0" fontId="2" fillId="0" borderId="0"/>
    <xf numFmtId="0" fontId="1" fillId="0" borderId="0"/>
    <xf numFmtId="0" fontId="99" fillId="0" borderId="0" applyFill="0" applyBorder="0" applyAlignment="0" applyProtection="0">
      <alignment vertical="top"/>
      <protection locked="0"/>
    </xf>
  </cellStyleXfs>
  <cellXfs count="393">
    <xf numFmtId="0" fontId="0" fillId="0" borderId="0" xfId="0"/>
    <xf numFmtId="0" fontId="0" fillId="0" borderId="0" xfId="0" applyFill="1" applyBorder="1"/>
    <xf numFmtId="0" fontId="23" fillId="0" borderId="0" xfId="31" applyAlignment="1" applyProtection="1"/>
    <xf numFmtId="0" fontId="13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22" fillId="27" borderId="9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66" fontId="13" fillId="0" borderId="0" xfId="37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6" fontId="12" fillId="0" borderId="0" xfId="37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6" fontId="31" fillId="0" borderId="0" xfId="0" applyNumberFormat="1" applyFont="1" applyFill="1" applyBorder="1" applyAlignment="1">
      <alignment horizontal="center" vertical="center" wrapText="1"/>
    </xf>
    <xf numFmtId="166" fontId="28" fillId="0" borderId="0" xfId="37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4" fillId="26" borderId="9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/>
    <xf numFmtId="166" fontId="16" fillId="0" borderId="0" xfId="37" applyNumberFormat="1" applyFont="1" applyFill="1" applyBorder="1" applyAlignment="1">
      <alignment horizontal="center" vertical="center"/>
    </xf>
    <xf numFmtId="166" fontId="29" fillId="0" borderId="0" xfId="37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10" fontId="17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166" fontId="31" fillId="0" borderId="0" xfId="37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66" fontId="38" fillId="0" borderId="0" xfId="37" quotePrefix="1" applyNumberFormat="1" applyFont="1" applyFill="1" applyBorder="1" applyAlignment="1">
      <alignment horizontal="center" vertical="center" textRotation="90"/>
    </xf>
    <xf numFmtId="166" fontId="15" fillId="0" borderId="0" xfId="0" applyNumberFormat="1" applyFont="1" applyFill="1" applyBorder="1" applyAlignment="1">
      <alignment horizontal="center" vertical="center"/>
    </xf>
    <xf numFmtId="166" fontId="15" fillId="0" borderId="0" xfId="37" quotePrefix="1" applyNumberFormat="1" applyFont="1" applyFill="1" applyBorder="1" applyAlignment="1">
      <alignment horizontal="center" vertical="center"/>
    </xf>
    <xf numFmtId="166" fontId="20" fillId="0" borderId="0" xfId="37" applyNumberFormat="1" applyFont="1" applyFill="1" applyBorder="1" applyAlignment="1">
      <alignment horizontal="center" vertical="center" wrapText="1"/>
    </xf>
    <xf numFmtId="166" fontId="20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/>
    <xf numFmtId="0" fontId="22" fillId="0" borderId="0" xfId="0" applyFont="1" applyFill="1" applyBorder="1" applyAlignment="1">
      <alignment vertical="center"/>
    </xf>
    <xf numFmtId="166" fontId="66" fillId="0" borderId="0" xfId="37" applyNumberFormat="1" applyFont="1" applyFill="1" applyBorder="1" applyAlignment="1">
      <alignment horizontal="center" vertical="center"/>
    </xf>
    <xf numFmtId="166" fontId="33" fillId="0" borderId="0" xfId="37" applyNumberFormat="1" applyFont="1" applyFill="1" applyBorder="1" applyAlignment="1">
      <alignment horizontal="center" vertical="center"/>
    </xf>
    <xf numFmtId="165" fontId="69" fillId="0" borderId="0" xfId="0" applyNumberFormat="1" applyFont="1" applyFill="1" applyBorder="1" applyAlignment="1">
      <alignment horizontal="center" vertical="center"/>
    </xf>
    <xf numFmtId="166" fontId="69" fillId="0" borderId="0" xfId="37" applyNumberFormat="1" applyFont="1" applyFill="1" applyBorder="1" applyAlignment="1">
      <alignment horizontal="center" vertical="center" wrapText="1"/>
    </xf>
    <xf numFmtId="166" fontId="69" fillId="0" borderId="0" xfId="37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14" fillId="0" borderId="0" xfId="35" applyAlignment="1"/>
    <xf numFmtId="0" fontId="14" fillId="0" borderId="0" xfId="35"/>
    <xf numFmtId="2" fontId="14" fillId="0" borderId="0" xfId="38" applyNumberFormat="1" applyFont="1"/>
    <xf numFmtId="0" fontId="25" fillId="0" borderId="0" xfId="35" applyFont="1" applyAlignment="1">
      <alignment horizontal="left"/>
    </xf>
    <xf numFmtId="0" fontId="27" fillId="0" borderId="0" xfId="35" applyFont="1" applyAlignment="1">
      <alignment horizontal="left"/>
    </xf>
    <xf numFmtId="0" fontId="16" fillId="29" borderId="9" xfId="35" applyFont="1" applyFill="1" applyBorder="1"/>
    <xf numFmtId="0" fontId="14" fillId="29" borderId="0" xfId="35" applyFill="1"/>
    <xf numFmtId="3" fontId="63" fillId="24" borderId="9" xfId="35" applyNumberFormat="1" applyFont="1" applyFill="1" applyBorder="1" applyAlignment="1">
      <alignment horizontal="right" wrapText="1"/>
    </xf>
    <xf numFmtId="3" fontId="63" fillId="24" borderId="30" xfId="35" applyNumberFormat="1" applyFont="1" applyFill="1" applyBorder="1" applyAlignment="1">
      <alignment horizontal="right" wrapText="1"/>
    </xf>
    <xf numFmtId="3" fontId="63" fillId="24" borderId="41" xfId="35" applyNumberFormat="1" applyFont="1" applyFill="1" applyBorder="1" applyAlignment="1">
      <alignment horizontal="right" wrapText="1"/>
    </xf>
    <xf numFmtId="3" fontId="63" fillId="24" borderId="32" xfId="35" applyNumberFormat="1" applyFont="1" applyFill="1" applyBorder="1" applyAlignment="1">
      <alignment horizontal="right" wrapText="1"/>
    </xf>
    <xf numFmtId="0" fontId="14" fillId="0" borderId="9" xfId="35" applyBorder="1"/>
    <xf numFmtId="0" fontId="14" fillId="0" borderId="41" xfId="35" applyBorder="1"/>
    <xf numFmtId="0" fontId="14" fillId="0" borderId="32" xfId="35" applyBorder="1"/>
    <xf numFmtId="0" fontId="14" fillId="0" borderId="42" xfId="35" applyFont="1" applyFill="1" applyBorder="1"/>
    <xf numFmtId="0" fontId="14" fillId="0" borderId="40" xfId="35" applyFont="1" applyFill="1" applyBorder="1"/>
    <xf numFmtId="0" fontId="14" fillId="0" borderId="40" xfId="35" applyFont="1" applyFill="1" applyBorder="1" applyAlignment="1">
      <alignment horizontal="center"/>
    </xf>
    <xf numFmtId="0" fontId="14" fillId="0" borderId="39" xfId="35" applyFont="1" applyFill="1" applyBorder="1" applyAlignment="1">
      <alignment horizontal="center"/>
    </xf>
    <xf numFmtId="0" fontId="14" fillId="0" borderId="43" xfId="35" applyFont="1" applyFill="1" applyBorder="1" applyAlignment="1">
      <alignment horizontal="center" wrapText="1"/>
    </xf>
    <xf numFmtId="0" fontId="14" fillId="0" borderId="40" xfId="35" applyFont="1" applyFill="1" applyBorder="1" applyAlignment="1">
      <alignment horizontal="center" wrapText="1"/>
    </xf>
    <xf numFmtId="0" fontId="14" fillId="0" borderId="38" xfId="35" applyFont="1" applyFill="1" applyBorder="1" applyAlignment="1">
      <alignment horizontal="center" wrapText="1"/>
    </xf>
    <xf numFmtId="0" fontId="14" fillId="0" borderId="31" xfId="35" applyFont="1" applyFill="1" applyBorder="1" applyAlignment="1">
      <alignment horizontal="left"/>
    </xf>
    <xf numFmtId="3" fontId="14" fillId="29" borderId="0" xfId="35" applyNumberFormat="1" applyFont="1" applyFill="1" applyAlignment="1">
      <alignment horizontal="right" wrapText="1"/>
    </xf>
    <xf numFmtId="166" fontId="14" fillId="0" borderId="18" xfId="38" applyNumberFormat="1" applyFont="1" applyFill="1" applyBorder="1" applyAlignment="1">
      <alignment horizontal="center"/>
    </xf>
    <xf numFmtId="166" fontId="14" fillId="0" borderId="19" xfId="38" applyNumberFormat="1" applyFont="1" applyFill="1" applyBorder="1" applyAlignment="1">
      <alignment horizontal="center"/>
    </xf>
    <xf numFmtId="166" fontId="14" fillId="0" borderId="20" xfId="38" applyNumberFormat="1" applyFont="1" applyFill="1" applyBorder="1" applyAlignment="1">
      <alignment horizontal="center"/>
    </xf>
    <xf numFmtId="3" fontId="14" fillId="0" borderId="0" xfId="35" applyNumberFormat="1"/>
    <xf numFmtId="166" fontId="14" fillId="0" borderId="0" xfId="38" applyNumberFormat="1" applyFont="1"/>
    <xf numFmtId="0" fontId="14" fillId="0" borderId="21" xfId="35" applyFont="1" applyFill="1" applyBorder="1" applyAlignment="1">
      <alignment horizontal="left"/>
    </xf>
    <xf numFmtId="166" fontId="14" fillId="0" borderId="21" xfId="38" applyNumberFormat="1" applyFont="1" applyFill="1" applyBorder="1" applyAlignment="1">
      <alignment horizontal="center"/>
    </xf>
    <xf numFmtId="166" fontId="14" fillId="0" borderId="9" xfId="38" applyNumberFormat="1" applyFont="1" applyFill="1" applyBorder="1" applyAlignment="1">
      <alignment horizontal="center"/>
    </xf>
    <xf numFmtId="166" fontId="14" fillId="0" borderId="22" xfId="38" applyNumberFormat="1" applyFont="1" applyFill="1" applyBorder="1" applyAlignment="1">
      <alignment horizontal="center"/>
    </xf>
    <xf numFmtId="3" fontId="14" fillId="29" borderId="9" xfId="35" applyNumberFormat="1" applyFont="1" applyFill="1" applyBorder="1" applyAlignment="1"/>
    <xf numFmtId="3" fontId="14" fillId="29" borderId="27" xfId="35" applyNumberFormat="1" applyFont="1" applyFill="1" applyBorder="1" applyAlignment="1"/>
    <xf numFmtId="3" fontId="14" fillId="0" borderId="0" xfId="35" applyNumberFormat="1" applyFill="1"/>
    <xf numFmtId="166" fontId="14" fillId="0" borderId="0" xfId="38" applyNumberFormat="1" applyFont="1" applyFill="1"/>
    <xf numFmtId="10" fontId="14" fillId="0" borderId="0" xfId="38" applyNumberFormat="1" applyFont="1" applyFill="1"/>
    <xf numFmtId="0" fontId="14" fillId="0" borderId="23" xfId="35" applyFont="1" applyFill="1" applyBorder="1" applyAlignment="1">
      <alignment horizontal="left"/>
    </xf>
    <xf numFmtId="3" fontId="14" fillId="29" borderId="24" xfId="35" applyNumberFormat="1" applyFont="1" applyFill="1" applyBorder="1"/>
    <xf numFmtId="166" fontId="14" fillId="0" borderId="23" xfId="38" applyNumberFormat="1" applyFont="1" applyFill="1" applyBorder="1" applyAlignment="1">
      <alignment horizontal="center"/>
    </xf>
    <xf numFmtId="166" fontId="14" fillId="0" borderId="24" xfId="38" applyNumberFormat="1" applyFont="1" applyFill="1" applyBorder="1" applyAlignment="1">
      <alignment horizontal="center"/>
    </xf>
    <xf numFmtId="166" fontId="14" fillId="0" borderId="25" xfId="38" applyNumberFormat="1" applyFont="1" applyFill="1" applyBorder="1" applyAlignment="1">
      <alignment horizontal="center"/>
    </xf>
    <xf numFmtId="0" fontId="14" fillId="0" borderId="0" xfId="35" applyFont="1" applyFill="1" applyBorder="1"/>
    <xf numFmtId="3" fontId="14" fillId="0" borderId="0" xfId="35" applyNumberFormat="1" applyFont="1" applyFill="1" applyBorder="1"/>
    <xf numFmtId="166" fontId="14" fillId="0" borderId="0" xfId="38" applyNumberFormat="1" applyFont="1" applyBorder="1" applyAlignment="1">
      <alignment horizontal="center"/>
    </xf>
    <xf numFmtId="3" fontId="19" fillId="0" borderId="0" xfId="35" applyNumberFormat="1" applyFont="1" applyBorder="1"/>
    <xf numFmtId="166" fontId="19" fillId="0" borderId="0" xfId="38" applyNumberFormat="1" applyFont="1" applyBorder="1" applyAlignment="1">
      <alignment horizontal="center"/>
    </xf>
    <xf numFmtId="0" fontId="19" fillId="0" borderId="0" xfId="35" applyFont="1"/>
    <xf numFmtId="0" fontId="14" fillId="0" borderId="10" xfId="35" applyBorder="1"/>
    <xf numFmtId="3" fontId="14" fillId="0" borderId="11" xfId="35" applyNumberFormat="1" applyBorder="1"/>
    <xf numFmtId="166" fontId="14" fillId="0" borderId="11" xfId="38" applyNumberFormat="1" applyFont="1" applyBorder="1" applyAlignment="1">
      <alignment horizontal="center"/>
    </xf>
    <xf numFmtId="166" fontId="14" fillId="0" borderId="12" xfId="38" applyNumberFormat="1" applyFont="1" applyBorder="1" applyAlignment="1">
      <alignment horizontal="center"/>
    </xf>
    <xf numFmtId="0" fontId="14" fillId="0" borderId="13" xfId="35" applyBorder="1"/>
    <xf numFmtId="3" fontId="14" fillId="0" borderId="0" xfId="35" applyNumberFormat="1" applyBorder="1"/>
    <xf numFmtId="166" fontId="14" fillId="0" borderId="14" xfId="38" applyNumberFormat="1" applyFont="1" applyBorder="1" applyAlignment="1">
      <alignment horizontal="center"/>
    </xf>
    <xf numFmtId="0" fontId="14" fillId="0" borderId="15" xfId="35" applyBorder="1"/>
    <xf numFmtId="3" fontId="14" fillId="0" borderId="16" xfId="35" applyNumberFormat="1" applyBorder="1"/>
    <xf numFmtId="166" fontId="14" fillId="0" borderId="16" xfId="38" applyNumberFormat="1" applyFont="1" applyBorder="1" applyAlignment="1">
      <alignment horizontal="center"/>
    </xf>
    <xf numFmtId="166" fontId="14" fillId="0" borderId="17" xfId="38" applyNumberFormat="1" applyFont="1" applyBorder="1" applyAlignment="1">
      <alignment horizontal="center"/>
    </xf>
    <xf numFmtId="0" fontId="14" fillId="0" borderId="18" xfId="35" applyBorder="1"/>
    <xf numFmtId="3" fontId="14" fillId="0" borderId="19" xfId="35" applyNumberFormat="1" applyBorder="1"/>
    <xf numFmtId="166" fontId="14" fillId="0" borderId="19" xfId="38" applyNumberFormat="1" applyFont="1" applyBorder="1" applyAlignment="1">
      <alignment horizontal="center"/>
    </xf>
    <xf numFmtId="166" fontId="14" fillId="0" borderId="33" xfId="38" applyNumberFormat="1" applyFont="1" applyBorder="1" applyAlignment="1">
      <alignment horizontal="center"/>
    </xf>
    <xf numFmtId="166" fontId="14" fillId="0" borderId="18" xfId="38" applyNumberFormat="1" applyFont="1" applyBorder="1" applyAlignment="1">
      <alignment horizontal="center"/>
    </xf>
    <xf numFmtId="166" fontId="14" fillId="0" borderId="20" xfId="38" applyNumberFormat="1" applyFont="1" applyBorder="1" applyAlignment="1">
      <alignment horizontal="center"/>
    </xf>
    <xf numFmtId="0" fontId="14" fillId="0" borderId="21" xfId="35" applyBorder="1"/>
    <xf numFmtId="3" fontId="14" fillId="0" borderId="9" xfId="35" applyNumberFormat="1" applyBorder="1"/>
    <xf numFmtId="166" fontId="14" fillId="0" borderId="9" xfId="38" applyNumberFormat="1" applyFont="1" applyBorder="1" applyAlignment="1">
      <alignment horizontal="center"/>
    </xf>
    <xf numFmtId="166" fontId="14" fillId="0" borderId="30" xfId="38" applyNumberFormat="1" applyFont="1" applyBorder="1" applyAlignment="1">
      <alignment horizontal="center"/>
    </xf>
    <xf numFmtId="166" fontId="14" fillId="0" borderId="21" xfId="38" applyNumberFormat="1" applyFont="1" applyBorder="1" applyAlignment="1">
      <alignment horizontal="center"/>
    </xf>
    <xf numFmtId="166" fontId="14" fillId="0" borderId="22" xfId="38" applyNumberFormat="1" applyFont="1" applyBorder="1" applyAlignment="1">
      <alignment horizontal="center"/>
    </xf>
    <xf numFmtId="0" fontId="14" fillId="0" borderId="23" xfId="35" applyBorder="1"/>
    <xf numFmtId="3" fontId="14" fillId="0" borderId="24" xfId="35" applyNumberFormat="1" applyBorder="1"/>
    <xf numFmtId="166" fontId="14" fillId="0" borderId="24" xfId="38" applyNumberFormat="1" applyFont="1" applyBorder="1" applyAlignment="1">
      <alignment horizontal="center"/>
    </xf>
    <xf numFmtId="166" fontId="14" fillId="0" borderId="34" xfId="38" applyNumberFormat="1" applyFont="1" applyBorder="1" applyAlignment="1">
      <alignment horizontal="center"/>
    </xf>
    <xf numFmtId="166" fontId="14" fillId="0" borderId="23" xfId="38" applyNumberFormat="1" applyFont="1" applyBorder="1" applyAlignment="1">
      <alignment horizontal="center"/>
    </xf>
    <xf numFmtId="166" fontId="14" fillId="0" borderId="25" xfId="38" applyNumberFormat="1" applyFont="1" applyBorder="1" applyAlignment="1">
      <alignment horizontal="center"/>
    </xf>
    <xf numFmtId="0" fontId="14" fillId="0" borderId="13" xfId="35" applyFill="1" applyBorder="1"/>
    <xf numFmtId="0" fontId="14" fillId="0" borderId="15" xfId="35" applyFill="1" applyBorder="1"/>
    <xf numFmtId="0" fontId="14" fillId="0" borderId="0" xfId="35" applyFill="1" applyBorder="1"/>
    <xf numFmtId="3" fontId="14" fillId="0" borderId="0" xfId="35" applyNumberFormat="1" applyFill="1" applyBorder="1"/>
    <xf numFmtId="0" fontId="16" fillId="29" borderId="0" xfId="35" applyFont="1" applyFill="1"/>
    <xf numFmtId="3" fontId="63" fillId="0" borderId="0" xfId="35" applyNumberFormat="1" applyFont="1" applyFill="1" applyAlignment="1">
      <alignment horizontal="right" wrapText="1"/>
    </xf>
    <xf numFmtId="3" fontId="63" fillId="0" borderId="44" xfId="35" applyNumberFormat="1" applyFont="1" applyFill="1" applyBorder="1" applyAlignment="1">
      <alignment horizontal="right" wrapText="1"/>
    </xf>
    <xf numFmtId="0" fontId="14" fillId="0" borderId="28" xfId="35" applyFont="1" applyFill="1" applyBorder="1"/>
    <xf numFmtId="0" fontId="14" fillId="0" borderId="37" xfId="35" applyFont="1" applyFill="1" applyBorder="1"/>
    <xf numFmtId="0" fontId="14" fillId="0" borderId="37" xfId="35" applyFont="1" applyFill="1" applyBorder="1" applyAlignment="1">
      <alignment horizontal="center"/>
    </xf>
    <xf numFmtId="0" fontId="14" fillId="0" borderId="29" xfId="35" applyFont="1" applyFill="1" applyBorder="1" applyAlignment="1">
      <alignment horizontal="center"/>
    </xf>
    <xf numFmtId="0" fontId="14" fillId="0" borderId="36" xfId="35" applyFont="1" applyFill="1" applyBorder="1" applyAlignment="1">
      <alignment horizontal="center"/>
    </xf>
    <xf numFmtId="0" fontId="14" fillId="0" borderId="28" xfId="35" applyFont="1" applyFill="1" applyBorder="1" applyAlignment="1">
      <alignment horizontal="center" wrapText="1"/>
    </xf>
    <xf numFmtId="0" fontId="14" fillId="0" borderId="29" xfId="35" applyFont="1" applyFill="1" applyBorder="1" applyAlignment="1">
      <alignment horizontal="center" wrapText="1"/>
    </xf>
    <xf numFmtId="0" fontId="14" fillId="0" borderId="35" xfId="35" applyFont="1" applyFill="1" applyBorder="1" applyAlignment="1">
      <alignment horizontal="center" wrapText="1"/>
    </xf>
    <xf numFmtId="3" fontId="61" fillId="29" borderId="0" xfId="35" applyNumberFormat="1" applyFont="1" applyFill="1" applyAlignment="1">
      <alignment horizontal="right" wrapText="1"/>
    </xf>
    <xf numFmtId="3" fontId="61" fillId="29" borderId="44" xfId="35" applyNumberFormat="1" applyFont="1" applyFill="1" applyBorder="1" applyAlignment="1">
      <alignment horizontal="right" wrapText="1"/>
    </xf>
    <xf numFmtId="0" fontId="14" fillId="0" borderId="0" xfId="35" applyFill="1"/>
    <xf numFmtId="0" fontId="66" fillId="0" borderId="0" xfId="0" applyFont="1" applyFill="1" applyBorder="1" applyAlignment="1">
      <alignment vertical="center"/>
    </xf>
    <xf numFmtId="165" fontId="66" fillId="0" borderId="0" xfId="0" applyNumberFormat="1" applyFont="1" applyFill="1" applyBorder="1" applyAlignment="1">
      <alignment horizontal="center" vertical="center"/>
    </xf>
    <xf numFmtId="166" fontId="66" fillId="0" borderId="0" xfId="0" applyNumberFormat="1" applyFont="1" applyFill="1" applyBorder="1" applyAlignment="1">
      <alignment horizontal="center" vertical="center"/>
    </xf>
    <xf numFmtId="0" fontId="69" fillId="26" borderId="9" xfId="0" applyFont="1" applyFill="1" applyBorder="1" applyAlignment="1">
      <alignment horizontal="center" vertical="center"/>
    </xf>
    <xf numFmtId="167" fontId="66" fillId="26" borderId="9" xfId="0" applyNumberFormat="1" applyFont="1" applyFill="1" applyBorder="1" applyAlignment="1">
      <alignment horizontal="center" vertical="center"/>
    </xf>
    <xf numFmtId="165" fontId="69" fillId="26" borderId="9" xfId="0" applyNumberFormat="1" applyFont="1" applyFill="1" applyBorder="1" applyAlignment="1">
      <alignment horizontal="center" vertical="center"/>
    </xf>
    <xf numFmtId="166" fontId="70" fillId="0" borderId="0" xfId="37" applyNumberFormat="1" applyFont="1" applyFill="1" applyBorder="1" applyAlignment="1">
      <alignment horizontal="center" vertical="center" wrapText="1"/>
    </xf>
    <xf numFmtId="0" fontId="69" fillId="27" borderId="9" xfId="0" applyFont="1" applyFill="1" applyBorder="1" applyAlignment="1">
      <alignment horizontal="center" vertical="center"/>
    </xf>
    <xf numFmtId="165" fontId="69" fillId="27" borderId="9" xfId="0" applyNumberFormat="1" applyFont="1" applyFill="1" applyBorder="1" applyAlignment="1">
      <alignment horizontal="center" vertical="center"/>
    </xf>
    <xf numFmtId="166" fontId="69" fillId="0" borderId="0" xfId="0" applyNumberFormat="1" applyFont="1" applyFill="1" applyBorder="1" applyAlignment="1">
      <alignment horizontal="center" vertical="center"/>
    </xf>
    <xf numFmtId="166" fontId="66" fillId="26" borderId="9" xfId="0" applyNumberFormat="1" applyFont="1" applyFill="1" applyBorder="1" applyAlignment="1">
      <alignment horizontal="center" vertical="center"/>
    </xf>
    <xf numFmtId="167" fontId="66" fillId="27" borderId="9" xfId="0" applyNumberFormat="1" applyFont="1" applyFill="1" applyBorder="1" applyAlignment="1">
      <alignment horizontal="center" vertical="center"/>
    </xf>
    <xf numFmtId="166" fontId="66" fillId="27" borderId="9" xfId="0" applyNumberFormat="1" applyFont="1" applyFill="1" applyBorder="1" applyAlignment="1">
      <alignment horizontal="center" vertical="center"/>
    </xf>
    <xf numFmtId="3" fontId="69" fillId="0" borderId="0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0" fillId="26" borderId="45" xfId="0" applyFill="1" applyBorder="1" applyAlignment="1">
      <alignment vertical="center"/>
    </xf>
    <xf numFmtId="0" fontId="67" fillId="26" borderId="45" xfId="0" applyFont="1" applyFill="1" applyBorder="1" applyAlignment="1">
      <alignment horizontal="center" vertical="center"/>
    </xf>
    <xf numFmtId="3" fontId="16" fillId="26" borderId="45" xfId="0" applyNumberFormat="1" applyFont="1" applyFill="1" applyBorder="1" applyAlignment="1">
      <alignment horizontal="center" vertical="center"/>
    </xf>
    <xf numFmtId="166" fontId="16" fillId="26" borderId="45" xfId="37" applyNumberFormat="1" applyFont="1" applyFill="1" applyBorder="1" applyAlignment="1">
      <alignment horizontal="center" vertical="center"/>
    </xf>
    <xf numFmtId="166" fontId="12" fillId="26" borderId="45" xfId="37" applyNumberFormat="1" applyFont="1" applyFill="1" applyBorder="1" applyAlignment="1">
      <alignment horizontal="center" vertical="center"/>
    </xf>
    <xf numFmtId="0" fontId="14" fillId="26" borderId="45" xfId="0" applyFont="1" applyFill="1" applyBorder="1" applyAlignment="1">
      <alignment horizontal="center" vertical="center"/>
    </xf>
    <xf numFmtId="165" fontId="16" fillId="26" borderId="45" xfId="0" applyNumberFormat="1" applyFont="1" applyFill="1" applyBorder="1" applyAlignment="1">
      <alignment horizontal="center" vertical="center"/>
    </xf>
    <xf numFmtId="0" fontId="22" fillId="27" borderId="45" xfId="0" applyFont="1" applyFill="1" applyBorder="1" applyAlignment="1">
      <alignment vertical="center"/>
    </xf>
    <xf numFmtId="0" fontId="14" fillId="27" borderId="45" xfId="0" applyFont="1" applyFill="1" applyBorder="1" applyAlignment="1">
      <alignment horizontal="center" vertical="center"/>
    </xf>
    <xf numFmtId="165" fontId="16" fillId="27" borderId="45" xfId="0" applyNumberFormat="1" applyFont="1" applyFill="1" applyBorder="1" applyAlignment="1">
      <alignment horizontal="center" vertical="center"/>
    </xf>
    <xf numFmtId="166" fontId="16" fillId="27" borderId="45" xfId="37" applyNumberFormat="1" applyFont="1" applyFill="1" applyBorder="1" applyAlignment="1">
      <alignment horizontal="center" vertical="center"/>
    </xf>
    <xf numFmtId="166" fontId="12" fillId="27" borderId="45" xfId="37" applyNumberFormat="1" applyFont="1" applyFill="1" applyBorder="1" applyAlignment="1">
      <alignment horizontal="center" vertical="center"/>
    </xf>
    <xf numFmtId="0" fontId="24" fillId="26" borderId="45" xfId="0" applyFont="1" applyFill="1" applyBorder="1" applyAlignment="1">
      <alignment vertical="center"/>
    </xf>
    <xf numFmtId="165" fontId="34" fillId="26" borderId="45" xfId="0" applyNumberFormat="1" applyFont="1" applyFill="1" applyBorder="1" applyAlignment="1">
      <alignment horizontal="center" vertical="center"/>
    </xf>
    <xf numFmtId="166" fontId="34" fillId="26" borderId="45" xfId="37" applyNumberFormat="1" applyFont="1" applyFill="1" applyBorder="1" applyAlignment="1">
      <alignment horizontal="center" vertical="center"/>
    </xf>
    <xf numFmtId="0" fontId="14" fillId="26" borderId="45" xfId="0" applyFont="1" applyFill="1" applyBorder="1" applyAlignment="1">
      <alignment vertical="center"/>
    </xf>
    <xf numFmtId="0" fontId="13" fillId="25" borderId="45" xfId="0" applyFont="1" applyFill="1" applyBorder="1" applyAlignment="1">
      <alignment vertical="center"/>
    </xf>
    <xf numFmtId="168" fontId="13" fillId="25" borderId="45" xfId="0" applyNumberFormat="1" applyFont="1" applyFill="1" applyBorder="1" applyAlignment="1">
      <alignment horizontal="center" vertical="center"/>
    </xf>
    <xf numFmtId="166" fontId="13" fillId="25" borderId="45" xfId="37" applyNumberFormat="1" applyFont="1" applyFill="1" applyBorder="1" applyAlignment="1">
      <alignment horizontal="center" vertical="center"/>
    </xf>
    <xf numFmtId="166" fontId="29" fillId="25" borderId="45" xfId="37" applyNumberFormat="1" applyFont="1" applyFill="1" applyBorder="1" applyAlignment="1">
      <alignment horizontal="center" vertical="center" wrapText="1"/>
    </xf>
    <xf numFmtId="0" fontId="22" fillId="27" borderId="45" xfId="0" applyFont="1" applyFill="1" applyBorder="1" applyAlignment="1">
      <alignment horizontal="center" vertical="center"/>
    </xf>
    <xf numFmtId="166" fontId="12" fillId="27" borderId="45" xfId="0" applyNumberFormat="1" applyFont="1" applyFill="1" applyBorder="1" applyAlignment="1">
      <alignment horizontal="center" vertical="center"/>
    </xf>
    <xf numFmtId="166" fontId="28" fillId="27" borderId="45" xfId="0" applyNumberFormat="1" applyFont="1" applyFill="1" applyBorder="1" applyAlignment="1">
      <alignment horizontal="center" vertical="center" wrapText="1"/>
    </xf>
    <xf numFmtId="166" fontId="31" fillId="26" borderId="45" xfId="37" applyNumberFormat="1" applyFont="1" applyFill="1" applyBorder="1" applyAlignment="1">
      <alignment horizontal="center" vertical="center" wrapText="1"/>
    </xf>
    <xf numFmtId="3" fontId="16" fillId="27" borderId="45" xfId="0" applyNumberFormat="1" applyFont="1" applyFill="1" applyBorder="1" applyAlignment="1">
      <alignment horizontal="center" vertical="center"/>
    </xf>
    <xf numFmtId="166" fontId="31" fillId="27" borderId="45" xfId="37" applyNumberFormat="1" applyFont="1" applyFill="1" applyBorder="1" applyAlignment="1">
      <alignment horizontal="center" vertical="center" wrapText="1"/>
    </xf>
    <xf numFmtId="167" fontId="16" fillId="26" borderId="45" xfId="0" applyNumberFormat="1" applyFont="1" applyFill="1" applyBorder="1" applyAlignment="1">
      <alignment horizontal="center" vertical="center"/>
    </xf>
    <xf numFmtId="167" fontId="16" fillId="27" borderId="45" xfId="0" applyNumberFormat="1" applyFont="1" applyFill="1" applyBorder="1" applyAlignment="1">
      <alignment horizontal="center" vertical="center"/>
    </xf>
    <xf numFmtId="2" fontId="16" fillId="26" borderId="45" xfId="0" applyNumberFormat="1" applyFont="1" applyFill="1" applyBorder="1" applyAlignment="1">
      <alignment horizontal="center" vertical="center"/>
    </xf>
    <xf numFmtId="2" fontId="16" fillId="27" borderId="45" xfId="0" applyNumberFormat="1" applyFont="1" applyFill="1" applyBorder="1" applyAlignment="1">
      <alignment horizontal="center" vertical="center"/>
    </xf>
    <xf numFmtId="0" fontId="12" fillId="26" borderId="45" xfId="0" applyFont="1" applyFill="1" applyBorder="1" applyAlignment="1">
      <alignment vertical="center"/>
    </xf>
    <xf numFmtId="3" fontId="13" fillId="25" borderId="45" xfId="0" applyNumberFormat="1" applyFont="1" applyFill="1" applyBorder="1" applyAlignment="1">
      <alignment horizontal="center" vertical="center"/>
    </xf>
    <xf numFmtId="0" fontId="0" fillId="26" borderId="45" xfId="0" applyFill="1" applyBorder="1" applyAlignment="1">
      <alignment horizontal="center" vertical="center"/>
    </xf>
    <xf numFmtId="0" fontId="0" fillId="27" borderId="45" xfId="0" applyFill="1" applyBorder="1" applyAlignment="1">
      <alignment horizontal="center" vertical="center"/>
    </xf>
    <xf numFmtId="0" fontId="28" fillId="27" borderId="45" xfId="0" applyFont="1" applyFill="1" applyBorder="1" applyAlignment="1">
      <alignment horizontal="center" vertical="center" wrapText="1"/>
    </xf>
    <xf numFmtId="0" fontId="30" fillId="25" borderId="45" xfId="0" applyFont="1" applyFill="1" applyBorder="1" applyAlignment="1">
      <alignment vertical="center"/>
    </xf>
    <xf numFmtId="0" fontId="22" fillId="26" borderId="45" xfId="0" applyFont="1" applyFill="1" applyBorder="1" applyAlignment="1">
      <alignment vertical="center"/>
    </xf>
    <xf numFmtId="0" fontId="12" fillId="26" borderId="45" xfId="0" applyFont="1" applyFill="1" applyBorder="1" applyAlignment="1">
      <alignment horizontal="center" vertical="center"/>
    </xf>
    <xf numFmtId="166" fontId="16" fillId="26" borderId="45" xfId="0" applyNumberFormat="1" applyFont="1" applyFill="1" applyBorder="1" applyAlignment="1">
      <alignment horizontal="center" vertical="center"/>
    </xf>
    <xf numFmtId="165" fontId="0" fillId="26" borderId="45" xfId="0" applyNumberFormat="1" applyFill="1" applyBorder="1" applyAlignment="1">
      <alignment horizontal="center" vertical="center"/>
    </xf>
    <xf numFmtId="0" fontId="12" fillId="27" borderId="45" xfId="0" applyFont="1" applyFill="1" applyBorder="1" applyAlignment="1">
      <alignment horizontal="center" vertical="center"/>
    </xf>
    <xf numFmtId="165" fontId="14" fillId="27" borderId="45" xfId="0" applyNumberFormat="1" applyFont="1" applyFill="1" applyBorder="1" applyAlignment="1">
      <alignment horizontal="center" vertical="center"/>
    </xf>
    <xf numFmtId="165" fontId="0" fillId="27" borderId="45" xfId="0" applyNumberFormat="1" applyFill="1" applyBorder="1" applyAlignment="1">
      <alignment horizontal="center" vertical="center"/>
    </xf>
    <xf numFmtId="166" fontId="16" fillId="27" borderId="45" xfId="0" applyNumberFormat="1" applyFont="1" applyFill="1" applyBorder="1" applyAlignment="1">
      <alignment horizontal="center" vertical="center"/>
    </xf>
    <xf numFmtId="0" fontId="14" fillId="27" borderId="45" xfId="0" applyFont="1" applyFill="1" applyBorder="1" applyAlignment="1">
      <alignment vertical="center"/>
    </xf>
    <xf numFmtId="167" fontId="18" fillId="26" borderId="45" xfId="0" applyNumberFormat="1" applyFont="1" applyFill="1" applyBorder="1" applyAlignment="1">
      <alignment horizontal="center" vertical="center"/>
    </xf>
    <xf numFmtId="166" fontId="18" fillId="26" borderId="45" xfId="0" applyNumberFormat="1" applyFont="1" applyFill="1" applyBorder="1" applyAlignment="1">
      <alignment horizontal="center" vertical="center"/>
    </xf>
    <xf numFmtId="165" fontId="12" fillId="26" borderId="45" xfId="0" applyNumberFormat="1" applyFont="1" applyFill="1" applyBorder="1" applyAlignment="1">
      <alignment horizontal="center" vertical="center"/>
    </xf>
    <xf numFmtId="164" fontId="16" fillId="27" borderId="45" xfId="0" applyNumberFormat="1" applyFont="1" applyFill="1" applyBorder="1" applyAlignment="1">
      <alignment horizontal="center" vertical="center"/>
    </xf>
    <xf numFmtId="0" fontId="14" fillId="26" borderId="26" xfId="0" applyFont="1" applyFill="1" applyBorder="1" applyAlignment="1">
      <alignment vertical="center"/>
    </xf>
    <xf numFmtId="0" fontId="69" fillId="26" borderId="26" xfId="0" applyFont="1" applyFill="1" applyBorder="1" applyAlignment="1">
      <alignment horizontal="center" vertical="center"/>
    </xf>
    <xf numFmtId="167" fontId="66" fillId="26" borderId="26" xfId="0" applyNumberFormat="1" applyFont="1" applyFill="1" applyBorder="1" applyAlignment="1">
      <alignment horizontal="center" vertical="center"/>
    </xf>
    <xf numFmtId="166" fontId="66" fillId="26" borderId="26" xfId="37" applyNumberFormat="1" applyFont="1" applyFill="1" applyBorder="1" applyAlignment="1">
      <alignment horizontal="center" vertical="center"/>
    </xf>
    <xf numFmtId="165" fontId="69" fillId="26" borderId="26" xfId="0" applyNumberFormat="1" applyFont="1" applyFill="1" applyBorder="1" applyAlignment="1">
      <alignment horizontal="center" vertical="center"/>
    </xf>
    <xf numFmtId="2" fontId="66" fillId="26" borderId="26" xfId="0" applyNumberFormat="1" applyFont="1" applyFill="1" applyBorder="1" applyAlignment="1">
      <alignment horizontal="center" vertical="center"/>
    </xf>
    <xf numFmtId="166" fontId="66" fillId="26" borderId="26" xfId="0" applyNumberFormat="1" applyFont="1" applyFill="1" applyBorder="1" applyAlignment="1">
      <alignment horizontal="center" vertical="center"/>
    </xf>
    <xf numFmtId="165" fontId="14" fillId="26" borderId="45" xfId="0" applyNumberFormat="1" applyFont="1" applyFill="1" applyBorder="1" applyAlignment="1">
      <alignment horizontal="center" vertical="center"/>
    </xf>
    <xf numFmtId="0" fontId="17" fillId="26" borderId="45" xfId="0" applyFont="1" applyFill="1" applyBorder="1" applyAlignment="1">
      <alignment vertical="center" wrapText="1"/>
    </xf>
    <xf numFmtId="0" fontId="17" fillId="26" borderId="45" xfId="0" applyNumberFormat="1" applyFont="1" applyFill="1" applyBorder="1" applyAlignment="1">
      <alignment horizontal="center" vertical="center" wrapText="1"/>
    </xf>
    <xf numFmtId="166" fontId="20" fillId="26" borderId="45" xfId="37" applyNumberFormat="1" applyFont="1" applyFill="1" applyBorder="1" applyAlignment="1">
      <alignment horizontal="center" vertical="center" wrapText="1"/>
    </xf>
    <xf numFmtId="0" fontId="20" fillId="26" borderId="45" xfId="0" applyFont="1" applyFill="1" applyBorder="1" applyAlignment="1">
      <alignment horizontal="center" vertical="center" wrapText="1"/>
    </xf>
    <xf numFmtId="166" fontId="17" fillId="26" borderId="45" xfId="37" applyNumberFormat="1" applyFont="1" applyFill="1" applyBorder="1" applyAlignment="1">
      <alignment horizontal="center" vertical="center" wrapText="1"/>
    </xf>
    <xf numFmtId="0" fontId="17" fillId="27" borderId="45" xfId="0" applyFont="1" applyFill="1" applyBorder="1" applyAlignment="1">
      <alignment vertical="center" wrapText="1"/>
    </xf>
    <xf numFmtId="0" fontId="17" fillId="27" borderId="45" xfId="0" applyNumberFormat="1" applyFont="1" applyFill="1" applyBorder="1" applyAlignment="1">
      <alignment horizontal="center" vertical="center" wrapText="1"/>
    </xf>
    <xf numFmtId="166" fontId="20" fillId="27" borderId="45" xfId="0" applyNumberFormat="1" applyFont="1" applyFill="1" applyBorder="1" applyAlignment="1">
      <alignment horizontal="center" vertical="center" wrapText="1"/>
    </xf>
    <xf numFmtId="3" fontId="20" fillId="27" borderId="45" xfId="0" applyNumberFormat="1" applyFont="1" applyFill="1" applyBorder="1" applyAlignment="1">
      <alignment horizontal="center" vertical="center" wrapText="1"/>
    </xf>
    <xf numFmtId="166" fontId="20" fillId="27" borderId="45" xfId="37" applyNumberFormat="1" applyFont="1" applyFill="1" applyBorder="1" applyAlignment="1">
      <alignment horizontal="center" vertical="center" wrapText="1"/>
    </xf>
    <xf numFmtId="3" fontId="20" fillId="26" borderId="45" xfId="0" applyNumberFormat="1" applyFont="1" applyFill="1" applyBorder="1" applyAlignment="1">
      <alignment horizontal="center" vertical="center" wrapText="1"/>
    </xf>
    <xf numFmtId="0" fontId="17" fillId="26" borderId="45" xfId="0" applyFont="1" applyFill="1" applyBorder="1" applyAlignment="1">
      <alignment horizontal="center" vertical="center" wrapText="1"/>
    </xf>
    <xf numFmtId="0" fontId="20" fillId="27" borderId="45" xfId="0" applyFont="1" applyFill="1" applyBorder="1" applyAlignment="1">
      <alignment vertical="center" wrapText="1"/>
    </xf>
    <xf numFmtId="0" fontId="20" fillId="27" borderId="45" xfId="0" applyNumberFormat="1" applyFont="1" applyFill="1" applyBorder="1" applyAlignment="1">
      <alignment horizontal="center" vertical="center" wrapText="1"/>
    </xf>
    <xf numFmtId="49" fontId="20" fillId="26" borderId="45" xfId="0" applyNumberFormat="1" applyFont="1" applyFill="1" applyBorder="1" applyAlignment="1">
      <alignment vertical="center" wrapText="1"/>
    </xf>
    <xf numFmtId="0" fontId="20" fillId="26" borderId="45" xfId="0" applyFont="1" applyFill="1" applyBorder="1" applyAlignment="1">
      <alignment vertical="center" wrapText="1"/>
    </xf>
    <xf numFmtId="0" fontId="20" fillId="26" borderId="45" xfId="0" applyNumberFormat="1" applyFont="1" applyFill="1" applyBorder="1" applyAlignment="1">
      <alignment horizontal="center" vertical="center" wrapText="1"/>
    </xf>
    <xf numFmtId="167" fontId="20" fillId="26" borderId="45" xfId="0" applyNumberFormat="1" applyFont="1" applyFill="1" applyBorder="1" applyAlignment="1">
      <alignment horizontal="center" vertical="center" wrapText="1"/>
    </xf>
    <xf numFmtId="164" fontId="20" fillId="26" borderId="45" xfId="0" applyNumberFormat="1" applyFont="1" applyFill="1" applyBorder="1" applyAlignment="1">
      <alignment horizontal="center" vertical="center" wrapText="1"/>
    </xf>
    <xf numFmtId="166" fontId="20" fillId="26" borderId="45" xfId="0" applyNumberFormat="1" applyFont="1" applyFill="1" applyBorder="1" applyAlignment="1">
      <alignment horizontal="center" vertical="center" wrapText="1"/>
    </xf>
    <xf numFmtId="164" fontId="20" fillId="27" borderId="45" xfId="0" applyNumberFormat="1" applyFont="1" applyFill="1" applyBorder="1" applyAlignment="1">
      <alignment horizontal="center" vertical="center" wrapText="1"/>
    </xf>
    <xf numFmtId="166" fontId="17" fillId="27" borderId="45" xfId="37" applyNumberFormat="1" applyFont="1" applyFill="1" applyBorder="1" applyAlignment="1">
      <alignment horizontal="center" vertical="center" wrapText="1"/>
    </xf>
    <xf numFmtId="0" fontId="17" fillId="27" borderId="45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left" vertical="center"/>
    </xf>
    <xf numFmtId="0" fontId="17" fillId="27" borderId="45" xfId="0" applyFont="1" applyFill="1" applyBorder="1" applyAlignment="1">
      <alignment horizontal="center" vertical="center"/>
    </xf>
    <xf numFmtId="3" fontId="16" fillId="27" borderId="45" xfId="37" applyNumberFormat="1" applyFont="1" applyFill="1" applyBorder="1" applyAlignment="1">
      <alignment horizontal="center" vertical="center"/>
    </xf>
    <xf numFmtId="49" fontId="14" fillId="26" borderId="45" xfId="0" applyNumberFormat="1" applyFont="1" applyFill="1" applyBorder="1" applyAlignment="1">
      <alignment vertical="center"/>
    </xf>
    <xf numFmtId="167" fontId="16" fillId="27" borderId="45" xfId="37" applyNumberFormat="1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12" fillId="0" borderId="45" xfId="0" applyFont="1" applyBorder="1" applyAlignment="1">
      <alignment vertical="center"/>
    </xf>
    <xf numFmtId="0" fontId="16" fillId="0" borderId="45" xfId="0" applyFont="1" applyFill="1" applyBorder="1" applyAlignment="1">
      <alignment vertical="center"/>
    </xf>
    <xf numFmtId="0" fontId="18" fillId="0" borderId="45" xfId="0" applyFont="1" applyFill="1" applyBorder="1" applyAlignment="1">
      <alignment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 wrapText="1"/>
    </xf>
    <xf numFmtId="0" fontId="66" fillId="0" borderId="45" xfId="0" applyFont="1" applyBorder="1" applyAlignment="1">
      <alignment horizontal="left" vertical="center"/>
    </xf>
    <xf numFmtId="0" fontId="28" fillId="0" borderId="45" xfId="0" applyFont="1" applyBorder="1" applyAlignment="1">
      <alignment vertical="center"/>
    </xf>
    <xf numFmtId="0" fontId="36" fillId="0" borderId="45" xfId="0" applyFont="1" applyBorder="1" applyAlignment="1">
      <alignment horizontal="left" vertical="center"/>
    </xf>
    <xf numFmtId="0" fontId="0" fillId="0" borderId="45" xfId="0" applyFill="1" applyBorder="1" applyAlignment="1">
      <alignment vertical="center"/>
    </xf>
    <xf numFmtId="0" fontId="12" fillId="0" borderId="45" xfId="0" applyFont="1" applyFill="1" applyBorder="1" applyAlignment="1">
      <alignment horizontal="center" vertical="center"/>
    </xf>
    <xf numFmtId="166" fontId="12" fillId="0" borderId="45" xfId="0" applyNumberFormat="1" applyFont="1" applyFill="1" applyBorder="1" applyAlignment="1">
      <alignment horizontal="center" vertical="center"/>
    </xf>
    <xf numFmtId="166" fontId="31" fillId="0" borderId="45" xfId="0" applyNumberFormat="1" applyFont="1" applyFill="1" applyBorder="1" applyAlignment="1">
      <alignment horizontal="center" vertical="center" wrapText="1"/>
    </xf>
    <xf numFmtId="0" fontId="42" fillId="0" borderId="45" xfId="0" applyFont="1" applyFill="1" applyBorder="1" applyAlignment="1">
      <alignment horizontal="left" vertical="center"/>
    </xf>
    <xf numFmtId="0" fontId="42" fillId="0" borderId="45" xfId="0" applyFont="1" applyBorder="1" applyAlignment="1">
      <alignment vertical="center"/>
    </xf>
    <xf numFmtId="0" fontId="24" fillId="0" borderId="45" xfId="0" applyFont="1" applyBorder="1" applyAlignment="1">
      <alignment vertical="center"/>
    </xf>
    <xf numFmtId="0" fontId="24" fillId="0" borderId="45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 wrapText="1"/>
    </xf>
    <xf numFmtId="0" fontId="43" fillId="0" borderId="45" xfId="0" applyFont="1" applyBorder="1" applyAlignment="1">
      <alignment vertical="center"/>
    </xf>
    <xf numFmtId="167" fontId="0" fillId="0" borderId="45" xfId="0" applyNumberFormat="1" applyFill="1" applyBorder="1" applyAlignment="1">
      <alignment horizontal="center" vertical="center"/>
    </xf>
    <xf numFmtId="166" fontId="12" fillId="0" borderId="45" xfId="37" applyNumberFormat="1" applyFill="1" applyBorder="1" applyAlignment="1">
      <alignment horizontal="center" vertical="center"/>
    </xf>
    <xf numFmtId="166" fontId="12" fillId="0" borderId="45" xfId="37" applyNumberFormat="1" applyFont="1" applyFill="1" applyBorder="1" applyAlignment="1">
      <alignment horizontal="center" vertical="center"/>
    </xf>
    <xf numFmtId="166" fontId="28" fillId="0" borderId="45" xfId="37" applyNumberFormat="1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vertical="center"/>
    </xf>
    <xf numFmtId="2" fontId="33" fillId="0" borderId="45" xfId="0" applyNumberFormat="1" applyFont="1" applyFill="1" applyBorder="1" applyAlignment="1">
      <alignment horizontal="center" vertical="center"/>
    </xf>
    <xf numFmtId="2" fontId="16" fillId="0" borderId="45" xfId="0" applyNumberFormat="1" applyFont="1" applyFill="1" applyBorder="1" applyAlignment="1">
      <alignment horizontal="center" vertical="center"/>
    </xf>
    <xf numFmtId="166" fontId="16" fillId="0" borderId="45" xfId="37" applyNumberFormat="1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 wrapText="1"/>
    </xf>
    <xf numFmtId="0" fontId="21" fillId="0" borderId="45" xfId="0" applyFont="1" applyBorder="1" applyAlignment="1">
      <alignment vertical="center"/>
    </xf>
    <xf numFmtId="0" fontId="36" fillId="0" borderId="45" xfId="0" applyFont="1" applyBorder="1" applyAlignment="1">
      <alignment vertical="center"/>
    </xf>
    <xf numFmtId="166" fontId="12" fillId="0" borderId="45" xfId="37" applyNumberFormat="1" applyBorder="1" applyAlignment="1">
      <alignment horizontal="center" vertical="center"/>
    </xf>
    <xf numFmtId="0" fontId="28" fillId="0" borderId="45" xfId="0" applyFont="1" applyBorder="1" applyAlignment="1">
      <alignment horizontal="left" vertical="center"/>
    </xf>
    <xf numFmtId="0" fontId="0" fillId="0" borderId="45" xfId="0" applyBorder="1"/>
    <xf numFmtId="3" fontId="0" fillId="0" borderId="45" xfId="0" applyNumberFormat="1" applyBorder="1" applyAlignment="1">
      <alignment horizontal="center" vertical="center"/>
    </xf>
    <xf numFmtId="3" fontId="0" fillId="0" borderId="45" xfId="0" applyNumberFormat="1" applyBorder="1" applyAlignment="1">
      <alignment vertical="center"/>
    </xf>
    <xf numFmtId="3" fontId="16" fillId="0" borderId="45" xfId="0" applyNumberFormat="1" applyFont="1" applyFill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33" fillId="0" borderId="45" xfId="0" applyFont="1" applyFill="1" applyBorder="1" applyAlignment="1">
      <alignment vertical="center"/>
    </xf>
    <xf numFmtId="0" fontId="13" fillId="0" borderId="45" xfId="0" applyFont="1" applyFill="1" applyBorder="1" applyAlignment="1">
      <alignment vertical="center"/>
    </xf>
    <xf numFmtId="0" fontId="35" fillId="0" borderId="45" xfId="0" applyFont="1" applyFill="1" applyBorder="1" applyAlignment="1">
      <alignment vertical="center"/>
    </xf>
    <xf numFmtId="168" fontId="13" fillId="0" borderId="45" xfId="0" applyNumberFormat="1" applyFont="1" applyFill="1" applyBorder="1" applyAlignment="1">
      <alignment horizontal="center" vertical="center"/>
    </xf>
    <xf numFmtId="165" fontId="13" fillId="0" borderId="45" xfId="0" applyNumberFormat="1" applyFont="1" applyFill="1" applyBorder="1" applyAlignment="1">
      <alignment horizontal="center" vertical="center"/>
    </xf>
    <xf numFmtId="166" fontId="13" fillId="0" borderId="45" xfId="37" applyNumberFormat="1" applyFont="1" applyFill="1" applyBorder="1" applyAlignment="1">
      <alignment horizontal="center" vertical="center"/>
    </xf>
    <xf numFmtId="166" fontId="29" fillId="0" borderId="45" xfId="37" applyNumberFormat="1" applyFont="1" applyFill="1" applyBorder="1" applyAlignment="1">
      <alignment horizontal="center" vertical="center" wrapText="1"/>
    </xf>
    <xf numFmtId="0" fontId="39" fillId="0" borderId="45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/>
    </xf>
    <xf numFmtId="0" fontId="16" fillId="0" borderId="45" xfId="0" applyFont="1" applyFill="1" applyBorder="1" applyAlignment="1"/>
    <xf numFmtId="0" fontId="32" fillId="0" borderId="45" xfId="0" applyFont="1" applyFill="1" applyBorder="1" applyAlignment="1">
      <alignment horizontal="center" vertical="center" wrapText="1"/>
    </xf>
    <xf numFmtId="166" fontId="38" fillId="0" borderId="45" xfId="37" quotePrefix="1" applyNumberFormat="1" applyFont="1" applyFill="1" applyBorder="1" applyAlignment="1">
      <alignment horizontal="left" vertical="center" textRotation="90"/>
    </xf>
    <xf numFmtId="165" fontId="16" fillId="0" borderId="45" xfId="0" applyNumberFormat="1" applyFont="1" applyFill="1" applyBorder="1" applyAlignment="1">
      <alignment horizontal="center" vertical="center"/>
    </xf>
    <xf numFmtId="166" fontId="16" fillId="0" borderId="45" xfId="0" applyNumberFormat="1" applyFont="1" applyFill="1" applyBorder="1" applyAlignment="1">
      <alignment horizontal="center" vertical="center"/>
    </xf>
    <xf numFmtId="165" fontId="14" fillId="0" borderId="45" xfId="0" applyNumberFormat="1" applyFont="1" applyFill="1" applyBorder="1" applyAlignment="1">
      <alignment horizontal="center" vertical="center"/>
    </xf>
    <xf numFmtId="165" fontId="0" fillId="0" borderId="45" xfId="0" applyNumberFormat="1" applyFill="1" applyBorder="1" applyAlignment="1">
      <alignment horizontal="center" vertical="center"/>
    </xf>
    <xf numFmtId="166" fontId="0" fillId="0" borderId="45" xfId="0" applyNumberForma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3" fontId="0" fillId="0" borderId="45" xfId="0" applyNumberForma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 wrapText="1"/>
    </xf>
    <xf numFmtId="0" fontId="33" fillId="0" borderId="45" xfId="0" applyFont="1" applyBorder="1" applyAlignment="1">
      <alignment vertical="center"/>
    </xf>
    <xf numFmtId="0" fontId="37" fillId="0" borderId="45" xfId="0" applyFont="1" applyBorder="1" applyAlignment="1">
      <alignment vertical="center"/>
    </xf>
    <xf numFmtId="0" fontId="24" fillId="0" borderId="0" xfId="0" applyFont="1" applyFill="1" applyAlignment="1">
      <alignment vertical="center"/>
    </xf>
    <xf numFmtId="0" fontId="35" fillId="25" borderId="45" xfId="0" applyFont="1" applyFill="1" applyBorder="1" applyAlignment="1">
      <alignment horizontal="center" vertical="center" wrapText="1"/>
    </xf>
    <xf numFmtId="0" fontId="13" fillId="25" borderId="4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3" fillId="25" borderId="45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166" fontId="28" fillId="26" borderId="45" xfId="37" applyNumberFormat="1" applyFont="1" applyFill="1" applyBorder="1" applyAlignment="1">
      <alignment horizontal="center" vertical="center" wrapText="1"/>
    </xf>
    <xf numFmtId="166" fontId="28" fillId="27" borderId="45" xfId="37" applyNumberFormat="1" applyFont="1" applyFill="1" applyBorder="1" applyAlignment="1">
      <alignment horizontal="center" vertical="center" wrapText="1"/>
    </xf>
    <xf numFmtId="0" fontId="28" fillId="26" borderId="45" xfId="0" applyFont="1" applyFill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0" fillId="0" borderId="0" xfId="0"/>
    <xf numFmtId="0" fontId="0" fillId="0" borderId="55" xfId="0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3" fontId="12" fillId="0" borderId="0" xfId="37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4" fontId="12" fillId="0" borderId="0" xfId="37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 wrapText="1"/>
    </xf>
    <xf numFmtId="168" fontId="12" fillId="0" borderId="0" xfId="37" applyNumberFormat="1" applyFont="1" applyFill="1" applyBorder="1" applyAlignment="1">
      <alignment horizontal="center" vertical="center" wrapText="1"/>
    </xf>
    <xf numFmtId="168" fontId="12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24" fillId="0" borderId="0" xfId="0" applyFont="1" applyFill="1" applyBorder="1"/>
    <xf numFmtId="166" fontId="12" fillId="0" borderId="0" xfId="37" applyNumberFormat="1" applyFill="1" applyBorder="1"/>
    <xf numFmtId="17" fontId="0" fillId="0" borderId="0" xfId="0" applyNumberFormat="1" applyFill="1" applyBorder="1"/>
    <xf numFmtId="0" fontId="13" fillId="0" borderId="0" xfId="0" applyFont="1" applyFill="1" applyBorder="1" applyAlignment="1">
      <alignment vertical="center"/>
    </xf>
    <xf numFmtId="0" fontId="91" fillId="0" borderId="0" xfId="160" applyFont="1" applyBorder="1"/>
    <xf numFmtId="0" fontId="92" fillId="0" borderId="0" xfId="160" applyFont="1" applyBorder="1"/>
    <xf numFmtId="0" fontId="93" fillId="0" borderId="0" xfId="160" applyFont="1" applyBorder="1" applyAlignment="1">
      <alignment vertical="center"/>
    </xf>
    <xf numFmtId="0" fontId="95" fillId="0" borderId="0" xfId="160" applyFont="1" applyBorder="1" applyAlignment="1">
      <alignment horizontal="left"/>
    </xf>
    <xf numFmtId="14" fontId="96" fillId="0" borderId="0" xfId="160" applyNumberFormat="1" applyFont="1" applyBorder="1" applyAlignment="1">
      <alignment horizontal="left"/>
    </xf>
    <xf numFmtId="14" fontId="95" fillId="0" borderId="0" xfId="160" applyNumberFormat="1" applyFont="1" applyFill="1" applyBorder="1" applyAlignment="1">
      <alignment horizontal="left"/>
    </xf>
    <xf numFmtId="14" fontId="92" fillId="0" borderId="0" xfId="160" applyNumberFormat="1" applyFont="1" applyFill="1" applyBorder="1" applyAlignment="1">
      <alignment horizontal="left"/>
    </xf>
    <xf numFmtId="14" fontId="96" fillId="0" borderId="0" xfId="160" applyNumberFormat="1" applyFont="1" applyFill="1" applyBorder="1" applyAlignment="1">
      <alignment horizontal="left"/>
    </xf>
    <xf numFmtId="0" fontId="95" fillId="0" borderId="0" xfId="160" applyFont="1" applyBorder="1"/>
    <xf numFmtId="0" fontId="94" fillId="0" borderId="0" xfId="160" applyFont="1" applyBorder="1"/>
    <xf numFmtId="0" fontId="97" fillId="0" borderId="0" xfId="160" applyFont="1"/>
    <xf numFmtId="0" fontId="92" fillId="0" borderId="0" xfId="160" applyFont="1"/>
    <xf numFmtId="0" fontId="91" fillId="0" borderId="0" xfId="160" applyFont="1"/>
    <xf numFmtId="0" fontId="98" fillId="0" borderId="0" xfId="160" applyFont="1"/>
    <xf numFmtId="0" fontId="1" fillId="0" borderId="0" xfId="160"/>
    <xf numFmtId="49" fontId="92" fillId="0" borderId="0" xfId="160" applyNumberFormat="1" applyFont="1" applyBorder="1" applyAlignment="1">
      <alignment horizontal="left"/>
    </xf>
    <xf numFmtId="0" fontId="91" fillId="62" borderId="0" xfId="0" applyFont="1" applyFill="1"/>
    <xf numFmtId="0" fontId="100" fillId="62" borderId="0" xfId="0" applyFont="1" applyFill="1" applyAlignment="1">
      <alignment vertical="center"/>
    </xf>
    <xf numFmtId="0" fontId="93" fillId="0" borderId="56" xfId="160" applyFont="1" applyFill="1" applyBorder="1" applyAlignment="1">
      <alignment horizontal="center" vertical="center"/>
    </xf>
    <xf numFmtId="0" fontId="93" fillId="0" borderId="57" xfId="160" applyFont="1" applyFill="1" applyBorder="1" applyAlignment="1">
      <alignment horizontal="center" vertical="center"/>
    </xf>
    <xf numFmtId="0" fontId="93" fillId="0" borderId="58" xfId="160" applyFont="1" applyFill="1" applyBorder="1" applyAlignment="1">
      <alignment horizontal="center" vertical="center"/>
    </xf>
    <xf numFmtId="0" fontId="93" fillId="0" borderId="59" xfId="160" applyFont="1" applyFill="1" applyBorder="1" applyAlignment="1">
      <alignment horizontal="center" vertical="center"/>
    </xf>
    <xf numFmtId="0" fontId="93" fillId="0" borderId="0" xfId="160" applyFont="1" applyFill="1" applyBorder="1" applyAlignment="1">
      <alignment horizontal="center" vertical="center"/>
    </xf>
    <xf numFmtId="0" fontId="93" fillId="0" borderId="60" xfId="160" applyFont="1" applyFill="1" applyBorder="1" applyAlignment="1">
      <alignment horizontal="center" vertical="center"/>
    </xf>
    <xf numFmtId="0" fontId="94" fillId="0" borderId="61" xfId="160" applyFont="1" applyFill="1" applyBorder="1" applyAlignment="1">
      <alignment horizontal="center" wrapText="1"/>
    </xf>
    <xf numFmtId="0" fontId="94" fillId="0" borderId="62" xfId="160" applyFont="1" applyFill="1" applyBorder="1" applyAlignment="1">
      <alignment horizontal="center" wrapText="1"/>
    </xf>
    <xf numFmtId="0" fontId="94" fillId="0" borderId="63" xfId="160" applyFont="1" applyFill="1" applyBorder="1" applyAlignment="1">
      <alignment horizontal="center" wrapText="1"/>
    </xf>
    <xf numFmtId="0" fontId="100" fillId="62" borderId="0" xfId="0" applyFont="1" applyFill="1" applyAlignment="1">
      <alignment horizontal="left" vertical="center"/>
    </xf>
    <xf numFmtId="0" fontId="13" fillId="25" borderId="4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25" borderId="45" xfId="0" applyFont="1" applyFill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35" fillId="25" borderId="45" xfId="0" applyFont="1" applyFill="1" applyBorder="1" applyAlignment="1">
      <alignment horizontal="center" vertical="center" wrapText="1"/>
    </xf>
    <xf numFmtId="0" fontId="65" fillId="25" borderId="45" xfId="0" applyFont="1" applyFill="1" applyBorder="1" applyAlignment="1">
      <alignment horizontal="center" vertical="center" wrapText="1"/>
    </xf>
    <xf numFmtId="0" fontId="13" fillId="25" borderId="45" xfId="0" applyFont="1" applyFill="1" applyBorder="1" applyAlignment="1">
      <alignment horizontal="center" vertical="center"/>
    </xf>
    <xf numFmtId="0" fontId="28" fillId="26" borderId="45" xfId="0" applyFont="1" applyFill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166" fontId="28" fillId="26" borderId="45" xfId="37" applyNumberFormat="1" applyFont="1" applyFill="1" applyBorder="1" applyAlignment="1">
      <alignment horizontal="center" vertical="center" wrapText="1"/>
    </xf>
    <xf numFmtId="166" fontId="28" fillId="27" borderId="45" xfId="37" applyNumberFormat="1" applyFont="1" applyFill="1" applyBorder="1" applyAlignment="1">
      <alignment horizontal="center" vertical="center" wrapText="1"/>
    </xf>
    <xf numFmtId="0" fontId="25" fillId="28" borderId="0" xfId="35" applyFont="1" applyFill="1" applyAlignment="1">
      <alignment horizontal="left"/>
    </xf>
    <xf numFmtId="0" fontId="14" fillId="0" borderId="0" xfId="35" applyAlignment="1"/>
    <xf numFmtId="0" fontId="26" fillId="30" borderId="0" xfId="35" applyFont="1" applyFill="1" applyAlignment="1">
      <alignment horizontal="left"/>
    </xf>
    <xf numFmtId="0" fontId="23" fillId="0" borderId="0" xfId="31" applyAlignment="1" applyProtection="1">
      <alignment horizontal="left"/>
    </xf>
  </cellXfs>
  <cellStyles count="162">
    <cellStyle name="20% - Énfasis1" xfId="1" builtinId="30" customBuiltin="1"/>
    <cellStyle name="20% - Énfasis1 2" xfId="61"/>
    <cellStyle name="20% - Énfasis1 3" xfId="101"/>
    <cellStyle name="20% - Énfasis1 4" xfId="115"/>
    <cellStyle name="20% - Énfasis1 5" xfId="142"/>
    <cellStyle name="20% - Énfasis2" xfId="2" builtinId="34" customBuiltin="1"/>
    <cellStyle name="20% - Énfasis2 2" xfId="62"/>
    <cellStyle name="20% - Énfasis2 3" xfId="102"/>
    <cellStyle name="20% - Énfasis2 4" xfId="116"/>
    <cellStyle name="20% - Énfasis2 5" xfId="143"/>
    <cellStyle name="20% - Énfasis3" xfId="3" builtinId="38" customBuiltin="1"/>
    <cellStyle name="20% - Énfasis3 2" xfId="63"/>
    <cellStyle name="20% - Énfasis3 3" xfId="103"/>
    <cellStyle name="20% - Énfasis3 4" xfId="117"/>
    <cellStyle name="20% - Énfasis3 5" xfId="144"/>
    <cellStyle name="20% - Énfasis4" xfId="4" builtinId="42" customBuiltin="1"/>
    <cellStyle name="20% - Énfasis4 2" xfId="64"/>
    <cellStyle name="20% - Énfasis4 3" xfId="104"/>
    <cellStyle name="20% - Énfasis4 4" xfId="118"/>
    <cellStyle name="20% - Énfasis4 5" xfId="145"/>
    <cellStyle name="20% - Énfasis5" xfId="5" builtinId="46" customBuiltin="1"/>
    <cellStyle name="20% - Énfasis5 2" xfId="65"/>
    <cellStyle name="20% - Énfasis5 3" xfId="105"/>
    <cellStyle name="20% - Énfasis5 4" xfId="119"/>
    <cellStyle name="20% - Énfasis5 5" xfId="146"/>
    <cellStyle name="20% - Énfasis6" xfId="6" builtinId="50" customBuiltin="1"/>
    <cellStyle name="20% - Énfasis6 2" xfId="66"/>
    <cellStyle name="20% - Énfasis6 3" xfId="106"/>
    <cellStyle name="20% - Énfasis6 4" xfId="120"/>
    <cellStyle name="20% - Énfasis6 5" xfId="147"/>
    <cellStyle name="40% - Énfasis1" xfId="7" builtinId="31" customBuiltin="1"/>
    <cellStyle name="40% - Énfasis1 2" xfId="67"/>
    <cellStyle name="40% - Énfasis1 3" xfId="107"/>
    <cellStyle name="40% - Énfasis1 4" xfId="121"/>
    <cellStyle name="40% - Énfasis1 5" xfId="148"/>
    <cellStyle name="40% - Énfasis2" xfId="8" builtinId="35" customBuiltin="1"/>
    <cellStyle name="40% - Énfasis2 2" xfId="68"/>
    <cellStyle name="40% - Énfasis2 3" xfId="108"/>
    <cellStyle name="40% - Énfasis2 4" xfId="122"/>
    <cellStyle name="40% - Énfasis2 5" xfId="149"/>
    <cellStyle name="40% - Énfasis3" xfId="9" builtinId="39" customBuiltin="1"/>
    <cellStyle name="40% - Énfasis3 2" xfId="69"/>
    <cellStyle name="40% - Énfasis3 3" xfId="109"/>
    <cellStyle name="40% - Énfasis3 4" xfId="123"/>
    <cellStyle name="40% - Énfasis3 5" xfId="150"/>
    <cellStyle name="40% - Énfasis4" xfId="10" builtinId="43" customBuiltin="1"/>
    <cellStyle name="40% - Énfasis4 2" xfId="70"/>
    <cellStyle name="40% - Énfasis4 3" xfId="110"/>
    <cellStyle name="40% - Énfasis4 4" xfId="124"/>
    <cellStyle name="40% - Énfasis4 5" xfId="151"/>
    <cellStyle name="40% - Énfasis5" xfId="11" builtinId="47" customBuiltin="1"/>
    <cellStyle name="40% - Énfasis5 2" xfId="71"/>
    <cellStyle name="40% - Énfasis5 3" xfId="111"/>
    <cellStyle name="40% - Énfasis5 4" xfId="125"/>
    <cellStyle name="40% - Énfasis5 5" xfId="152"/>
    <cellStyle name="40% - Énfasis6" xfId="12" builtinId="51" customBuiltin="1"/>
    <cellStyle name="40% - Énfasis6 2" xfId="72"/>
    <cellStyle name="40% - Énfasis6 3" xfId="112"/>
    <cellStyle name="40% - Énfasis6 4" xfId="126"/>
    <cellStyle name="40% - Énfasis6 5" xfId="153"/>
    <cellStyle name="60% - Énfasis1" xfId="13" builtinId="32" customBuiltin="1"/>
    <cellStyle name="60% - Énfasis1 2" xfId="73"/>
    <cellStyle name="60% - Énfasis2" xfId="14" builtinId="36" customBuiltin="1"/>
    <cellStyle name="60% - Énfasis2 2" xfId="74"/>
    <cellStyle name="60% - Énfasis3" xfId="15" builtinId="40" customBuiltin="1"/>
    <cellStyle name="60% - Énfasis3 2" xfId="75"/>
    <cellStyle name="60% - Énfasis4" xfId="16" builtinId="44" customBuiltin="1"/>
    <cellStyle name="60% - Énfasis4 2" xfId="76"/>
    <cellStyle name="60% - Énfasis5" xfId="17" builtinId="48" customBuiltin="1"/>
    <cellStyle name="60% - Énfasis5 2" xfId="77"/>
    <cellStyle name="60% - Énfasis6" xfId="18" builtinId="52" customBuiltin="1"/>
    <cellStyle name="60% - Énfasis6 2" xfId="78"/>
    <cellStyle name="Buena" xfId="19" builtinId="26" customBuiltin="1"/>
    <cellStyle name="Buena 2" xfId="79"/>
    <cellStyle name="Cálculo" xfId="20" builtinId="22" customBuiltin="1"/>
    <cellStyle name="Cálculo 2" xfId="80"/>
    <cellStyle name="Celda de comprobación" xfId="21" builtinId="23" customBuiltin="1"/>
    <cellStyle name="Celda de comprobación 2" xfId="81"/>
    <cellStyle name="Celda vinculada" xfId="22" builtinId="24" customBuiltin="1"/>
    <cellStyle name="Celda vinculada 2" xfId="82"/>
    <cellStyle name="Encabezado 4" xfId="23" builtinId="19" customBuiltin="1"/>
    <cellStyle name="Encabezado 4 2" xfId="83"/>
    <cellStyle name="Énfasis1" xfId="24" builtinId="29" customBuiltin="1"/>
    <cellStyle name="Énfasis1 2" xfId="84"/>
    <cellStyle name="Énfasis2" xfId="25" builtinId="33" customBuiltin="1"/>
    <cellStyle name="Énfasis2 2" xfId="85"/>
    <cellStyle name="Énfasis3" xfId="26" builtinId="37" customBuiltin="1"/>
    <cellStyle name="Énfasis3 2" xfId="86"/>
    <cellStyle name="Énfasis4" xfId="27" builtinId="41" customBuiltin="1"/>
    <cellStyle name="Énfasis4 2" xfId="87"/>
    <cellStyle name="Énfasis5" xfId="28" builtinId="45" customBuiltin="1"/>
    <cellStyle name="Énfasis5 2" xfId="88"/>
    <cellStyle name="Énfasis6" xfId="29" builtinId="49" customBuiltin="1"/>
    <cellStyle name="Énfasis6 2" xfId="89"/>
    <cellStyle name="Entrada" xfId="30" builtinId="20" customBuiltin="1"/>
    <cellStyle name="Entrada 2" xfId="90"/>
    <cellStyle name="Hipervínculo" xfId="31" builtinId="8"/>
    <cellStyle name="Hipervínculo 2" xfId="49"/>
    <cellStyle name="Hipervínculo RMB" xfId="161"/>
    <cellStyle name="Incorrecto" xfId="32" builtinId="27" customBuiltin="1"/>
    <cellStyle name="Incorrecto 2" xfId="91"/>
    <cellStyle name="Neutral" xfId="33" builtinId="28" customBuiltin="1"/>
    <cellStyle name="Neutral 2" xfId="92"/>
    <cellStyle name="Normal" xfId="0" builtinId="0"/>
    <cellStyle name="Normal 10" xfId="133"/>
    <cellStyle name="Normal 11" xfId="56"/>
    <cellStyle name="Normal 11 2" xfId="128"/>
    <cellStyle name="Normal 11 3" xfId="137"/>
    <cellStyle name="Normal 12" xfId="155"/>
    <cellStyle name="Normal 13" xfId="156"/>
    <cellStyle name="Normal 14" xfId="157"/>
    <cellStyle name="Normal 15" xfId="158"/>
    <cellStyle name="Normal 16" xfId="160"/>
    <cellStyle name="Normal 2" xfId="34"/>
    <cellStyle name="Normal 2 2" xfId="50"/>
    <cellStyle name="Normal 2 3" xfId="58"/>
    <cellStyle name="Normal 2 4" xfId="48"/>
    <cellStyle name="Normal 2 5" xfId="159"/>
    <cellStyle name="Normal 3" xfId="35"/>
    <cellStyle name="Normal 3 2" xfId="59"/>
    <cellStyle name="Normal 3 2 2" xfId="139"/>
    <cellStyle name="Normal 3 3" xfId="51"/>
    <cellStyle name="Normal 4" xfId="47"/>
    <cellStyle name="Normal 4 2" xfId="127"/>
    <cellStyle name="Normal 4 3" xfId="138"/>
    <cellStyle name="Normal 5" xfId="57"/>
    <cellStyle name="Normal 6" xfId="60"/>
    <cellStyle name="Normal 7" xfId="53"/>
    <cellStyle name="Normal 7 2" xfId="129"/>
    <cellStyle name="Normal 7 3" xfId="135"/>
    <cellStyle name="Normal 8" xfId="52"/>
    <cellStyle name="Normal 8 2" xfId="55"/>
    <cellStyle name="Normal 8 2 2" xfId="132"/>
    <cellStyle name="Normal 8 2 3" xfId="136"/>
    <cellStyle name="Normal 8 3" xfId="114"/>
    <cellStyle name="Normal 8 4" xfId="134"/>
    <cellStyle name="Normal 9" xfId="131"/>
    <cellStyle name="Notas" xfId="36" builtinId="10" customBuiltin="1"/>
    <cellStyle name="Notas 2" xfId="93"/>
    <cellStyle name="Notas 3" xfId="113"/>
    <cellStyle name="Notas 4" xfId="130"/>
    <cellStyle name="Notas 5" xfId="154"/>
    <cellStyle name="Porcentaje" xfId="37" builtinId="5"/>
    <cellStyle name="Porcentaje 2" xfId="46"/>
    <cellStyle name="Porcentual 2" xfId="38"/>
    <cellStyle name="Porcentual 2 2" xfId="54"/>
    <cellStyle name="Salida" xfId="39" builtinId="21" customBuiltin="1"/>
    <cellStyle name="Salida 2" xfId="94"/>
    <cellStyle name="Texto de advertencia" xfId="40" builtinId="11" customBuiltin="1"/>
    <cellStyle name="Texto de advertencia 2" xfId="95"/>
    <cellStyle name="Texto explicativo" xfId="41" builtinId="53" customBuiltin="1"/>
    <cellStyle name="Texto explicativo 2" xfId="96"/>
    <cellStyle name="Titular Publicación" xfId="141"/>
    <cellStyle name="Titular_gráfico" xfId="140"/>
    <cellStyle name="Título" xfId="42" builtinId="15" customBuiltin="1"/>
    <cellStyle name="Título 2" xfId="43" builtinId="17" customBuiltin="1"/>
    <cellStyle name="Título 2 2" xfId="98"/>
    <cellStyle name="Título 3" xfId="44" builtinId="18" customBuiltin="1"/>
    <cellStyle name="Título 3 2" xfId="99"/>
    <cellStyle name="Título 4" xfId="97"/>
    <cellStyle name="Total" xfId="45" builtinId="25" customBuiltin="1"/>
    <cellStyle name="Total 2" xfId="100"/>
  </cellStyles>
  <dxfs count="0"/>
  <tableStyles count="0" defaultTableStyle="TableStyleMedium9" defaultPivotStyle="PivotStyleLight16"/>
  <colors>
    <mruColors>
      <color rgb="FF66FF66"/>
      <color rgb="FFFFFFCC"/>
      <color rgb="FFFFFFF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19050</xdr:rowOff>
    </xdr:from>
    <xdr:to>
      <xdr:col>2</xdr:col>
      <xdr:colOff>1571002</xdr:colOff>
      <xdr:row>5</xdr:row>
      <xdr:rowOff>32766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0" y="200025"/>
          <a:ext cx="2361577" cy="7376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952500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428875" cy="7764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ne.es/jaxi/menu.do?type=pcaxis&amp;path=%2Ft30%2Fp149&amp;file=inebase&amp;L=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ine.es/jaxi/menu.do?type=pcaxis&amp;path=%2Ft30%2Fp149&amp;file=inebase&amp;L=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ine.es/jaxi/menu.do?type=pcaxis&amp;path=%2Ft30%2Fp149&amp;file=inebase&amp;L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687"/>
    <pageSetUpPr fitToPage="1"/>
  </sheetPr>
  <dimension ref="A6:G34"/>
  <sheetViews>
    <sheetView showGridLines="0" tabSelected="1" zoomScale="115" zoomScaleNormal="115" workbookViewId="0"/>
  </sheetViews>
  <sheetFormatPr baseColWidth="10" defaultRowHeight="14.25"/>
  <cols>
    <col min="1" max="1" width="11.42578125" style="344"/>
    <col min="2" max="2" width="11.85546875" style="344" bestFit="1" customWidth="1"/>
    <col min="3" max="3" width="63.5703125" style="344" customWidth="1"/>
    <col min="4" max="6" width="11.42578125" style="344"/>
    <col min="7" max="7" width="12.7109375" style="344" customWidth="1"/>
    <col min="8" max="16384" width="11.42578125" style="344"/>
  </cols>
  <sheetData>
    <row r="6" spans="1:7">
      <c r="C6" s="345"/>
    </row>
    <row r="7" spans="1:7" ht="15" customHeight="1">
      <c r="A7" s="346"/>
      <c r="B7" s="362" t="s">
        <v>291</v>
      </c>
      <c r="C7" s="363"/>
      <c r="D7" s="363"/>
      <c r="E7" s="363"/>
      <c r="F7" s="363"/>
      <c r="G7" s="364"/>
    </row>
    <row r="8" spans="1:7" ht="15" customHeight="1">
      <c r="A8" s="346"/>
      <c r="B8" s="365"/>
      <c r="C8" s="366"/>
      <c r="D8" s="366"/>
      <c r="E8" s="366"/>
      <c r="F8" s="366"/>
      <c r="G8" s="367"/>
    </row>
    <row r="9" spans="1:7" ht="15" customHeight="1">
      <c r="A9" s="346"/>
      <c r="B9" s="368" t="s">
        <v>279</v>
      </c>
      <c r="C9" s="369"/>
      <c r="D9" s="369"/>
      <c r="E9" s="369"/>
      <c r="F9" s="369"/>
      <c r="G9" s="370"/>
    </row>
    <row r="10" spans="1:7" ht="15" customHeight="1">
      <c r="A10" s="346"/>
      <c r="B10" s="346"/>
      <c r="C10" s="346"/>
      <c r="D10" s="346"/>
      <c r="E10" s="346"/>
      <c r="F10" s="346"/>
      <c r="G10" s="346"/>
    </row>
    <row r="11" spans="1:7" ht="15">
      <c r="B11" s="347" t="s">
        <v>280</v>
      </c>
      <c r="C11" s="345"/>
    </row>
    <row r="12" spans="1:7">
      <c r="B12" s="359" t="s">
        <v>292</v>
      </c>
      <c r="C12" s="345"/>
    </row>
    <row r="13" spans="1:7">
      <c r="B13" s="348"/>
      <c r="C13" s="345"/>
    </row>
    <row r="14" spans="1:7" ht="15">
      <c r="B14" s="349" t="s">
        <v>281</v>
      </c>
      <c r="C14" s="345"/>
    </row>
    <row r="15" spans="1:7">
      <c r="B15" s="350" t="s">
        <v>282</v>
      </c>
      <c r="C15" s="345"/>
    </row>
    <row r="16" spans="1:7">
      <c r="B16" s="351"/>
      <c r="C16" s="345"/>
    </row>
    <row r="17" spans="2:7" ht="15.75">
      <c r="B17" s="352" t="s">
        <v>283</v>
      </c>
      <c r="C17" s="345"/>
      <c r="D17" s="353"/>
      <c r="E17" s="353"/>
      <c r="F17" s="353"/>
    </row>
    <row r="18" spans="2:7" ht="15">
      <c r="B18" s="354" t="s">
        <v>284</v>
      </c>
      <c r="C18" s="345"/>
      <c r="D18" s="353"/>
      <c r="E18" s="353"/>
      <c r="F18" s="353"/>
    </row>
    <row r="19" spans="2:7" ht="15">
      <c r="B19" s="354" t="s">
        <v>285</v>
      </c>
      <c r="C19" s="345"/>
      <c r="D19" s="353"/>
      <c r="E19" s="353"/>
      <c r="F19" s="353"/>
    </row>
    <row r="20" spans="2:7" ht="15">
      <c r="B20" s="354" t="s">
        <v>286</v>
      </c>
      <c r="C20" s="345"/>
      <c r="D20" s="353"/>
      <c r="E20" s="353"/>
      <c r="F20" s="353"/>
    </row>
    <row r="21" spans="2:7" ht="15">
      <c r="B21" s="354" t="s">
        <v>287</v>
      </c>
      <c r="C21" s="345"/>
      <c r="D21" s="353"/>
      <c r="E21" s="353"/>
      <c r="F21" s="353"/>
    </row>
    <row r="22" spans="2:7">
      <c r="B22" s="354" t="s">
        <v>288</v>
      </c>
      <c r="C22" s="355"/>
      <c r="D22" s="356"/>
      <c r="E22" s="356"/>
      <c r="F22" s="356"/>
      <c r="G22" s="356"/>
    </row>
    <row r="23" spans="2:7" ht="15">
      <c r="B23" s="357"/>
      <c r="C23" s="355"/>
      <c r="D23" s="356"/>
      <c r="E23" s="356"/>
      <c r="F23" s="356"/>
      <c r="G23" s="356"/>
    </row>
    <row r="24" spans="2:7" ht="15">
      <c r="B24" s="352" t="s">
        <v>289</v>
      </c>
      <c r="C24" s="355"/>
      <c r="D24" s="356"/>
      <c r="E24" s="356"/>
      <c r="F24" s="356"/>
      <c r="G24" s="356"/>
    </row>
    <row r="25" spans="2:7">
      <c r="B25" s="392" t="s">
        <v>293</v>
      </c>
      <c r="C25" s="392"/>
      <c r="D25" s="356"/>
      <c r="E25" s="356"/>
      <c r="F25" s="356"/>
      <c r="G25" s="356"/>
    </row>
    <row r="26" spans="2:7">
      <c r="B26" s="392" t="s">
        <v>290</v>
      </c>
      <c r="C26" s="392"/>
      <c r="D26" s="356"/>
      <c r="E26" s="356"/>
      <c r="F26" s="356"/>
      <c r="G26" s="356"/>
    </row>
    <row r="27" spans="2:7" ht="15">
      <c r="B27" s="358"/>
      <c r="D27" s="356"/>
      <c r="E27" s="356"/>
      <c r="F27" s="356"/>
      <c r="G27" s="356"/>
    </row>
    <row r="28" spans="2:7" ht="15">
      <c r="B28" s="358"/>
      <c r="D28" s="356"/>
      <c r="E28" s="356"/>
      <c r="F28" s="356"/>
      <c r="G28" s="356"/>
    </row>
    <row r="29" spans="2:7" ht="15">
      <c r="B29" s="358"/>
    </row>
    <row r="30" spans="2:7" ht="15">
      <c r="B30" s="358"/>
    </row>
    <row r="31" spans="2:7" ht="15">
      <c r="B31" s="358"/>
    </row>
    <row r="32" spans="2:7" ht="15">
      <c r="B32" s="358"/>
    </row>
    <row r="33" spans="2:2" ht="15">
      <c r="B33" s="358"/>
    </row>
    <row r="34" spans="2:2">
      <c r="B34" s="345"/>
    </row>
  </sheetData>
  <mergeCells count="4">
    <mergeCell ref="B7:G8"/>
    <mergeCell ref="B9:G9"/>
    <mergeCell ref="B25:C25"/>
    <mergeCell ref="B26:C26"/>
  </mergeCells>
  <hyperlinks>
    <hyperlink ref="B25:C25" location="'Informe 2Q 2016'!A1" display="Informe 2Q 2016"/>
    <hyperlink ref="B26:C26" location="'FITXES INDICADORS BCN'!A1" display="Fitxes indicadors BCN"/>
  </hyperlinks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88"/>
  <sheetViews>
    <sheetView showGridLines="0" zoomScale="115" zoomScaleNormal="115" workbookViewId="0">
      <selection activeCell="C6" sqref="C6"/>
    </sheetView>
  </sheetViews>
  <sheetFormatPr baseColWidth="10" defaultRowHeight="24" customHeight="1"/>
  <cols>
    <col min="1" max="1" width="1.85546875" style="7" customWidth="1"/>
    <col min="2" max="2" width="34.7109375" style="251" customWidth="1"/>
    <col min="3" max="3" width="12.140625" style="252" customWidth="1"/>
    <col min="4" max="5" width="10.7109375" style="251" customWidth="1"/>
    <col min="6" max="7" width="10.7109375" style="314" customWidth="1"/>
    <col min="8" max="8" width="14.28515625" style="314" customWidth="1"/>
    <col min="9" max="9" width="11.7109375" style="316" customWidth="1"/>
    <col min="10" max="10" width="2.85546875" style="37" customWidth="1"/>
    <col min="11" max="11" width="18.85546875" style="36" customWidth="1"/>
    <col min="12" max="12" width="11.28515625" style="6" customWidth="1"/>
    <col min="13" max="14" width="11.42578125" style="1"/>
    <col min="15" max="15" width="25" style="1" customWidth="1"/>
    <col min="16" max="29" width="11.42578125" style="1"/>
    <col min="30" max="48" width="11.42578125" style="321"/>
    <col min="49" max="16384" width="11.42578125" style="4"/>
  </cols>
  <sheetData>
    <row r="1" spans="1:48" s="360" customFormat="1" ht="14.25"/>
    <row r="2" spans="1:48" s="360" customFormat="1" ht="14.25" customHeight="1">
      <c r="C2" s="371" t="s">
        <v>291</v>
      </c>
      <c r="D2" s="371"/>
      <c r="E2" s="371"/>
      <c r="F2" s="371"/>
      <c r="G2" s="371"/>
      <c r="H2" s="371"/>
      <c r="I2" s="371"/>
      <c r="J2" s="371"/>
      <c r="K2" s="371"/>
    </row>
    <row r="3" spans="1:48" s="360" customFormat="1" ht="14.25" customHeight="1">
      <c r="C3" s="371"/>
      <c r="D3" s="371"/>
      <c r="E3" s="371"/>
      <c r="F3" s="371"/>
      <c r="G3" s="371"/>
      <c r="H3" s="371"/>
      <c r="I3" s="371"/>
      <c r="J3" s="371"/>
      <c r="K3" s="371"/>
    </row>
    <row r="4" spans="1:48" s="360" customFormat="1" ht="14.25">
      <c r="C4" s="360" t="s">
        <v>294</v>
      </c>
    </row>
    <row r="5" spans="1:48" ht="8.25" customHeight="1"/>
    <row r="6" spans="1:48" ht="15" customHeight="1">
      <c r="B6" s="253" t="s">
        <v>107</v>
      </c>
      <c r="C6" s="254"/>
      <c r="D6" s="253"/>
      <c r="E6" s="253"/>
      <c r="F6" s="255"/>
      <c r="G6" s="255"/>
      <c r="H6" s="255"/>
      <c r="I6" s="256"/>
      <c r="K6" s="325"/>
      <c r="L6" s="8"/>
    </row>
    <row r="7" spans="1:48" ht="24" customHeight="1">
      <c r="B7" s="381"/>
      <c r="C7" s="379" t="s">
        <v>85</v>
      </c>
      <c r="D7" s="372" t="s">
        <v>269</v>
      </c>
      <c r="E7" s="381" t="s">
        <v>53</v>
      </c>
      <c r="F7" s="372" t="s">
        <v>62</v>
      </c>
      <c r="J7" s="38"/>
      <c r="K7" s="24"/>
      <c r="L7" s="3"/>
    </row>
    <row r="8" spans="1:48" s="10" customFormat="1" ht="24" customHeight="1">
      <c r="A8" s="9"/>
      <c r="B8" s="385"/>
      <c r="C8" s="379"/>
      <c r="D8" s="386"/>
      <c r="E8" s="381"/>
      <c r="F8" s="372"/>
      <c r="G8" s="320"/>
      <c r="H8" s="257"/>
      <c r="I8" s="320"/>
      <c r="J8" s="38"/>
      <c r="K8" s="24"/>
      <c r="L8" s="3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1"/>
      <c r="AP8" s="321"/>
      <c r="AQ8" s="321"/>
      <c r="AR8" s="321"/>
      <c r="AS8" s="321"/>
      <c r="AT8" s="321"/>
      <c r="AU8" s="321"/>
      <c r="AV8" s="321"/>
    </row>
    <row r="9" spans="1:48" ht="18" customHeight="1">
      <c r="B9" s="166" t="s">
        <v>162</v>
      </c>
      <c r="C9" s="203" t="s">
        <v>276</v>
      </c>
      <c r="D9" s="169">
        <v>3.4000000000000002E-2</v>
      </c>
      <c r="E9" s="170" t="s">
        <v>54</v>
      </c>
      <c r="F9" s="317" t="s">
        <v>95</v>
      </c>
      <c r="J9" s="39"/>
      <c r="K9" s="21"/>
      <c r="L9" s="18"/>
    </row>
    <row r="10" spans="1:48" ht="18" customHeight="1">
      <c r="B10" s="173" t="s">
        <v>163</v>
      </c>
      <c r="C10" s="186" t="s">
        <v>276</v>
      </c>
      <c r="D10" s="176">
        <v>3.2000000000000001E-2</v>
      </c>
      <c r="E10" s="187" t="s">
        <v>78</v>
      </c>
      <c r="F10" s="188" t="s">
        <v>63</v>
      </c>
      <c r="J10" s="39"/>
      <c r="K10" s="20"/>
      <c r="L10" s="11"/>
    </row>
    <row r="11" spans="1:48" s="7" customFormat="1" ht="13.5" customHeight="1">
      <c r="B11" s="246" t="s">
        <v>255</v>
      </c>
      <c r="C11" s="259"/>
      <c r="D11" s="260"/>
      <c r="E11" s="261"/>
      <c r="F11" s="261"/>
      <c r="G11" s="262"/>
      <c r="H11" s="262"/>
      <c r="I11" s="263"/>
      <c r="J11" s="40"/>
      <c r="K11" s="20"/>
      <c r="L11" s="1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321"/>
      <c r="AS11" s="321"/>
      <c r="AT11" s="321"/>
      <c r="AU11" s="321"/>
      <c r="AV11" s="321"/>
    </row>
    <row r="12" spans="1:48" s="7" customFormat="1" ht="12.75" customHeight="1">
      <c r="B12" s="264"/>
      <c r="C12" s="259"/>
      <c r="D12" s="260"/>
      <c r="E12" s="261"/>
      <c r="F12" s="261"/>
      <c r="G12" s="262"/>
      <c r="H12" s="262"/>
      <c r="I12" s="263"/>
      <c r="J12" s="40"/>
      <c r="K12" s="20"/>
      <c r="L12" s="1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1"/>
      <c r="AN12" s="321"/>
      <c r="AO12" s="321"/>
      <c r="AP12" s="321"/>
      <c r="AQ12" s="321"/>
      <c r="AR12" s="321"/>
      <c r="AS12" s="321"/>
      <c r="AT12" s="321"/>
      <c r="AU12" s="321"/>
      <c r="AV12" s="321"/>
    </row>
    <row r="13" spans="1:48" ht="15" customHeight="1">
      <c r="B13" s="253" t="s">
        <v>75</v>
      </c>
      <c r="C13" s="254"/>
      <c r="D13" s="253"/>
      <c r="E13" s="253"/>
      <c r="F13" s="255"/>
      <c r="G13" s="255"/>
      <c r="H13" s="255"/>
      <c r="I13" s="256"/>
      <c r="K13" s="325"/>
      <c r="L13" s="8"/>
    </row>
    <row r="14" spans="1:48" ht="24" customHeight="1">
      <c r="B14" s="381"/>
      <c r="C14" s="379" t="s">
        <v>85</v>
      </c>
      <c r="D14" s="372">
        <v>2016</v>
      </c>
      <c r="E14" s="372">
        <v>2015</v>
      </c>
      <c r="F14" s="381" t="s">
        <v>268</v>
      </c>
      <c r="G14" s="381"/>
      <c r="H14" s="381" t="s">
        <v>53</v>
      </c>
      <c r="I14" s="372" t="s">
        <v>62</v>
      </c>
      <c r="J14" s="38"/>
      <c r="K14" s="24"/>
      <c r="L14" s="3"/>
    </row>
    <row r="15" spans="1:48" s="13" customFormat="1" ht="24" customHeight="1">
      <c r="A15" s="12"/>
      <c r="B15" s="385"/>
      <c r="C15" s="379"/>
      <c r="D15" s="372"/>
      <c r="E15" s="372"/>
      <c r="F15" s="315" t="s">
        <v>49</v>
      </c>
      <c r="G15" s="315" t="s">
        <v>50</v>
      </c>
      <c r="H15" s="381"/>
      <c r="I15" s="372"/>
      <c r="J15" s="38"/>
      <c r="K15" s="24"/>
      <c r="L15" s="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321"/>
      <c r="AE15" s="321"/>
      <c r="AF15" s="321"/>
      <c r="AG15" s="321"/>
      <c r="AH15" s="321"/>
      <c r="AI15" s="321"/>
      <c r="AJ15" s="321"/>
      <c r="AK15" s="321"/>
      <c r="AL15" s="321"/>
      <c r="AM15" s="321"/>
      <c r="AN15" s="321"/>
      <c r="AO15" s="321"/>
      <c r="AP15" s="321"/>
      <c r="AQ15" s="321"/>
      <c r="AR15" s="321"/>
      <c r="AS15" s="321"/>
      <c r="AT15" s="321"/>
      <c r="AU15" s="321"/>
      <c r="AV15" s="321"/>
    </row>
    <row r="16" spans="1:48" s="13" customFormat="1" ht="18" hidden="1" customHeight="1">
      <c r="A16" s="12"/>
      <c r="B16" s="166" t="s">
        <v>237</v>
      </c>
      <c r="C16" s="167" t="s">
        <v>227</v>
      </c>
      <c r="D16" s="168"/>
      <c r="E16" s="168"/>
      <c r="F16" s="168">
        <v>0</v>
      </c>
      <c r="G16" s="169" t="e">
        <v>#DIV/0!</v>
      </c>
      <c r="H16" s="170" t="s">
        <v>59</v>
      </c>
      <c r="I16" s="317" t="s">
        <v>95</v>
      </c>
      <c r="J16" s="38"/>
      <c r="K16" s="24"/>
      <c r="L16" s="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1"/>
      <c r="AN16" s="321"/>
      <c r="AO16" s="321"/>
      <c r="AP16" s="321"/>
      <c r="AQ16" s="321"/>
      <c r="AR16" s="321"/>
      <c r="AS16" s="321"/>
      <c r="AT16" s="321"/>
      <c r="AU16" s="321"/>
      <c r="AV16" s="321"/>
    </row>
    <row r="17" spans="1:48" ht="18" customHeight="1">
      <c r="B17" s="173" t="s">
        <v>60</v>
      </c>
      <c r="C17" s="247" t="s">
        <v>270</v>
      </c>
      <c r="D17" s="248">
        <v>5537.674</v>
      </c>
      <c r="E17" s="248">
        <v>5523.9219999999996</v>
      </c>
      <c r="F17" s="190">
        <v>13.752000000000407</v>
      </c>
      <c r="G17" s="176">
        <v>2.4895355148026876E-3</v>
      </c>
      <c r="H17" s="177" t="s">
        <v>55</v>
      </c>
      <c r="I17" s="318" t="s">
        <v>95</v>
      </c>
      <c r="J17" s="38"/>
      <c r="K17" s="21"/>
      <c r="L17" s="18"/>
    </row>
    <row r="18" spans="1:48" ht="18" customHeight="1">
      <c r="B18" s="181" t="s">
        <v>38</v>
      </c>
      <c r="C18" s="203" t="s">
        <v>276</v>
      </c>
      <c r="D18" s="168">
        <v>2804.1</v>
      </c>
      <c r="E18" s="168">
        <v>2788.9</v>
      </c>
      <c r="F18" s="168">
        <v>15.199999999999818</v>
      </c>
      <c r="G18" s="169">
        <v>5.4501774893327415E-3</v>
      </c>
      <c r="H18" s="170" t="s">
        <v>55</v>
      </c>
      <c r="I18" s="189" t="s">
        <v>109</v>
      </c>
      <c r="J18" s="38"/>
      <c r="K18" s="34"/>
      <c r="L18" s="18"/>
    </row>
    <row r="19" spans="1:48" ht="18" customHeight="1">
      <c r="B19" s="173" t="s">
        <v>39</v>
      </c>
      <c r="C19" s="186" t="s">
        <v>276</v>
      </c>
      <c r="D19" s="190">
        <v>2364.6999999999998</v>
      </c>
      <c r="E19" s="190">
        <v>2259.8000000000002</v>
      </c>
      <c r="F19" s="190">
        <v>104.89999999999964</v>
      </c>
      <c r="G19" s="176">
        <v>4.642003717143095E-2</v>
      </c>
      <c r="H19" s="177" t="s">
        <v>55</v>
      </c>
      <c r="I19" s="191" t="s">
        <v>109</v>
      </c>
      <c r="J19" s="38"/>
      <c r="K19" s="34"/>
      <c r="L19" s="18"/>
    </row>
    <row r="20" spans="1:48" ht="18" customHeight="1">
      <c r="B20" s="249" t="s">
        <v>40</v>
      </c>
      <c r="C20" s="203" t="s">
        <v>276</v>
      </c>
      <c r="D20" s="168">
        <v>439.4</v>
      </c>
      <c r="E20" s="168">
        <v>529.1</v>
      </c>
      <c r="F20" s="168">
        <v>-89.700000000000045</v>
      </c>
      <c r="G20" s="169">
        <v>-0.16953316953316966</v>
      </c>
      <c r="H20" s="170" t="s">
        <v>55</v>
      </c>
      <c r="I20" s="189" t="s">
        <v>109</v>
      </c>
      <c r="J20" s="38"/>
      <c r="K20" s="34"/>
      <c r="L20" s="18"/>
    </row>
    <row r="21" spans="1:48" ht="18" customHeight="1">
      <c r="B21" s="173" t="s">
        <v>79</v>
      </c>
      <c r="C21" s="186" t="s">
        <v>276</v>
      </c>
      <c r="D21" s="176">
        <v>0.15669911914696338</v>
      </c>
      <c r="E21" s="176">
        <v>0.18971637563196961</v>
      </c>
      <c r="F21" s="250">
        <v>-3.3017256485006223</v>
      </c>
      <c r="G21" s="176">
        <v>-0.17403482632968026</v>
      </c>
      <c r="H21" s="177" t="s">
        <v>55</v>
      </c>
      <c r="I21" s="191" t="s">
        <v>109</v>
      </c>
      <c r="J21" s="38"/>
      <c r="K21" s="34"/>
      <c r="L21" s="18"/>
    </row>
    <row r="22" spans="1:48" s="45" customFormat="1" ht="15" customHeight="1">
      <c r="A22" s="311"/>
      <c r="B22" s="265"/>
      <c r="C22" s="266"/>
      <c r="D22" s="266"/>
      <c r="E22" s="266"/>
      <c r="F22" s="267"/>
      <c r="G22" s="267"/>
      <c r="H22" s="267"/>
      <c r="I22" s="268"/>
      <c r="J22" s="38"/>
      <c r="K22" s="338"/>
      <c r="L22" s="46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</row>
    <row r="23" spans="1:48" ht="15" customHeight="1">
      <c r="B23" s="253" t="s">
        <v>77</v>
      </c>
      <c r="C23" s="254"/>
      <c r="D23" s="253"/>
      <c r="E23" s="253"/>
      <c r="F23" s="255"/>
      <c r="G23" s="255"/>
      <c r="H23" s="255"/>
      <c r="I23" s="256"/>
      <c r="J23" s="38"/>
      <c r="K23" s="325"/>
      <c r="L23" s="8"/>
    </row>
    <row r="24" spans="1:48" ht="24" customHeight="1">
      <c r="B24" s="381"/>
      <c r="C24" s="379" t="s">
        <v>85</v>
      </c>
      <c r="D24" s="372">
        <v>2016</v>
      </c>
      <c r="E24" s="372">
        <v>2015</v>
      </c>
      <c r="F24" s="381" t="s">
        <v>268</v>
      </c>
      <c r="G24" s="381"/>
      <c r="H24" s="381" t="s">
        <v>53</v>
      </c>
      <c r="I24" s="372" t="s">
        <v>62</v>
      </c>
      <c r="J24" s="38"/>
      <c r="K24" s="24"/>
      <c r="L24" s="3"/>
    </row>
    <row r="25" spans="1:48" s="10" customFormat="1" ht="24" customHeight="1">
      <c r="A25" s="9"/>
      <c r="B25" s="385"/>
      <c r="C25" s="379"/>
      <c r="D25" s="372"/>
      <c r="E25" s="372"/>
      <c r="F25" s="315" t="s">
        <v>49</v>
      </c>
      <c r="G25" s="315" t="s">
        <v>50</v>
      </c>
      <c r="H25" s="381"/>
      <c r="I25" s="372"/>
      <c r="J25" s="38"/>
      <c r="K25" s="24"/>
      <c r="L25" s="3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321"/>
      <c r="AE25" s="321"/>
      <c r="AF25" s="321"/>
      <c r="AG25" s="321"/>
      <c r="AH25" s="321"/>
      <c r="AI25" s="321"/>
      <c r="AJ25" s="321"/>
      <c r="AK25" s="321"/>
      <c r="AL25" s="321"/>
      <c r="AM25" s="321"/>
      <c r="AN25" s="321"/>
      <c r="AO25" s="321"/>
      <c r="AP25" s="321"/>
      <c r="AQ25" s="321"/>
      <c r="AR25" s="321"/>
      <c r="AS25" s="321"/>
      <c r="AT25" s="321"/>
      <c r="AU25" s="321"/>
      <c r="AV25" s="321"/>
    </row>
    <row r="26" spans="1:48" ht="18" customHeight="1">
      <c r="B26" s="166" t="s">
        <v>177</v>
      </c>
      <c r="C26" s="203" t="s">
        <v>277</v>
      </c>
      <c r="D26" s="192">
        <v>102.93600000000001</v>
      </c>
      <c r="E26" s="192">
        <v>103.074</v>
      </c>
      <c r="F26" s="192">
        <v>-0.13799999999999102</v>
      </c>
      <c r="G26" s="169">
        <v>-1.338843937365275E-3</v>
      </c>
      <c r="H26" s="170" t="s">
        <v>78</v>
      </c>
      <c r="I26" s="317" t="s">
        <v>63</v>
      </c>
      <c r="J26" s="38"/>
      <c r="K26" s="21"/>
      <c r="L26" s="18"/>
    </row>
    <row r="27" spans="1:48" ht="18" customHeight="1">
      <c r="B27" s="173" t="s">
        <v>178</v>
      </c>
      <c r="C27" s="206" t="s">
        <v>277</v>
      </c>
      <c r="D27" s="193">
        <v>104.768</v>
      </c>
      <c r="E27" s="193">
        <v>104.65600000000001</v>
      </c>
      <c r="F27" s="193">
        <v>0.11199999999999477</v>
      </c>
      <c r="G27" s="176">
        <v>1.0701727564592645E-3</v>
      </c>
      <c r="H27" s="177" t="s">
        <v>54</v>
      </c>
      <c r="I27" s="318" t="s">
        <v>63</v>
      </c>
      <c r="J27" s="38"/>
      <c r="K27" s="21"/>
      <c r="L27" s="18"/>
    </row>
    <row r="28" spans="1:48" ht="18" customHeight="1">
      <c r="B28" s="166" t="s">
        <v>194</v>
      </c>
      <c r="C28" s="203" t="s">
        <v>277</v>
      </c>
      <c r="D28" s="192">
        <v>97.715000000000003</v>
      </c>
      <c r="E28" s="192">
        <v>99.578000000000003</v>
      </c>
      <c r="F28" s="192">
        <v>-1.8629999999999995</v>
      </c>
      <c r="G28" s="169">
        <v>-1.8708951776496785E-2</v>
      </c>
      <c r="H28" s="170" t="s">
        <v>54</v>
      </c>
      <c r="I28" s="317" t="s">
        <v>63</v>
      </c>
      <c r="J28" s="38"/>
      <c r="K28" s="21"/>
      <c r="L28" s="18"/>
    </row>
    <row r="29" spans="1:48" ht="18" customHeight="1">
      <c r="B29" s="173" t="s">
        <v>195</v>
      </c>
      <c r="C29" s="206" t="s">
        <v>277</v>
      </c>
      <c r="D29" s="193">
        <v>86.393000000000001</v>
      </c>
      <c r="E29" s="193">
        <v>93.706999999999994</v>
      </c>
      <c r="F29" s="193">
        <v>-7.313999999999993</v>
      </c>
      <c r="G29" s="176">
        <v>-7.8051799758822593E-2</v>
      </c>
      <c r="H29" s="177" t="s">
        <v>54</v>
      </c>
      <c r="I29" s="318" t="s">
        <v>63</v>
      </c>
      <c r="J29" s="38"/>
      <c r="K29" s="21"/>
      <c r="L29" s="18"/>
    </row>
    <row r="30" spans="1:48" ht="15" customHeight="1">
      <c r="B30" s="258"/>
      <c r="C30" s="269"/>
      <c r="J30" s="38"/>
    </row>
    <row r="31" spans="1:48" ht="15" customHeight="1">
      <c r="B31" s="253" t="s">
        <v>80</v>
      </c>
      <c r="C31" s="254"/>
      <c r="D31" s="253"/>
      <c r="E31" s="253"/>
      <c r="F31" s="255"/>
      <c r="G31" s="255"/>
      <c r="H31" s="255"/>
      <c r="I31" s="256"/>
      <c r="J31" s="38"/>
      <c r="K31" s="325"/>
      <c r="L31" s="8"/>
    </row>
    <row r="32" spans="1:48" ht="24" customHeight="1">
      <c r="B32" s="381"/>
      <c r="C32" s="379" t="s">
        <v>85</v>
      </c>
      <c r="D32" s="372">
        <v>2016</v>
      </c>
      <c r="E32" s="372">
        <v>2015</v>
      </c>
      <c r="F32" s="381" t="s">
        <v>268</v>
      </c>
      <c r="G32" s="381"/>
      <c r="H32" s="381" t="s">
        <v>53</v>
      </c>
      <c r="I32" s="372" t="s">
        <v>62</v>
      </c>
      <c r="J32" s="38"/>
      <c r="K32" s="24"/>
      <c r="L32" s="3"/>
      <c r="M32" s="341"/>
    </row>
    <row r="33" spans="1:48" s="13" customFormat="1" ht="24" customHeight="1">
      <c r="A33" s="12"/>
      <c r="B33" s="385"/>
      <c r="C33" s="379"/>
      <c r="D33" s="372"/>
      <c r="E33" s="372"/>
      <c r="F33" s="315" t="s">
        <v>49</v>
      </c>
      <c r="G33" s="315" t="s">
        <v>50</v>
      </c>
      <c r="H33" s="381"/>
      <c r="I33" s="372"/>
      <c r="J33" s="38"/>
      <c r="K33" s="24"/>
      <c r="L33" s="3"/>
      <c r="M33" s="34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321"/>
      <c r="AE33" s="321"/>
      <c r="AF33" s="321"/>
      <c r="AG33" s="321"/>
      <c r="AH33" s="321"/>
      <c r="AI33" s="321"/>
      <c r="AJ33" s="321"/>
      <c r="AK33" s="321"/>
      <c r="AL33" s="321"/>
      <c r="AM33" s="321"/>
      <c r="AN33" s="321"/>
      <c r="AO33" s="321"/>
      <c r="AP33" s="321"/>
      <c r="AQ33" s="321"/>
      <c r="AR33" s="321"/>
      <c r="AS33" s="321"/>
      <c r="AT33" s="321"/>
      <c r="AU33" s="321"/>
      <c r="AV33" s="321"/>
    </row>
    <row r="34" spans="1:48" ht="18" customHeight="1">
      <c r="B34" s="166" t="s">
        <v>52</v>
      </c>
      <c r="C34" s="203" t="s">
        <v>277</v>
      </c>
      <c r="D34" s="192">
        <v>46.14</v>
      </c>
      <c r="E34" s="192">
        <v>46.99</v>
      </c>
      <c r="F34" s="192">
        <v>-0.85000000000000142</v>
      </c>
      <c r="G34" s="169">
        <v>-1.8088955096829173E-2</v>
      </c>
      <c r="H34" s="170" t="s">
        <v>56</v>
      </c>
      <c r="I34" s="317" t="s">
        <v>76</v>
      </c>
      <c r="J34" s="38"/>
      <c r="K34" s="21"/>
      <c r="L34" s="18"/>
    </row>
    <row r="35" spans="1:48" ht="18" customHeight="1">
      <c r="B35" s="173" t="s">
        <v>226</v>
      </c>
      <c r="C35" s="206" t="s">
        <v>277</v>
      </c>
      <c r="D35" s="193">
        <v>41.16</v>
      </c>
      <c r="E35" s="193">
        <v>42.2</v>
      </c>
      <c r="F35" s="193">
        <v>-1.0400000000000063</v>
      </c>
      <c r="G35" s="176">
        <v>-2.4644549763033319E-2</v>
      </c>
      <c r="H35" s="177" t="s">
        <v>56</v>
      </c>
      <c r="I35" s="318" t="s">
        <v>76</v>
      </c>
      <c r="J35" s="38"/>
      <c r="K35" s="21"/>
      <c r="L35" s="18"/>
    </row>
    <row r="36" spans="1:48" s="7" customFormat="1" ht="3.75" customHeight="1">
      <c r="B36" s="260"/>
      <c r="C36" s="269"/>
      <c r="D36" s="270"/>
      <c r="E36" s="270"/>
      <c r="F36" s="270"/>
      <c r="G36" s="271"/>
      <c r="H36" s="272"/>
      <c r="I36" s="273"/>
      <c r="J36" s="38"/>
      <c r="K36" s="21"/>
      <c r="L36" s="18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321"/>
      <c r="AE36" s="321"/>
      <c r="AF36" s="321"/>
      <c r="AG36" s="321"/>
      <c r="AH36" s="321"/>
      <c r="AI36" s="321"/>
      <c r="AJ36" s="321"/>
      <c r="AK36" s="321"/>
      <c r="AL36" s="321"/>
      <c r="AM36" s="321"/>
      <c r="AN36" s="321"/>
      <c r="AO36" s="321"/>
      <c r="AP36" s="321"/>
      <c r="AQ36" s="321"/>
      <c r="AR36" s="321"/>
      <c r="AS36" s="321"/>
      <c r="AT36" s="321"/>
      <c r="AU36" s="321"/>
      <c r="AV36" s="321"/>
    </row>
    <row r="37" spans="1:48" ht="15" customHeight="1">
      <c r="B37" s="253" t="s">
        <v>200</v>
      </c>
      <c r="C37" s="254"/>
      <c r="D37" s="253"/>
      <c r="E37" s="253"/>
      <c r="F37" s="255"/>
      <c r="G37" s="255"/>
      <c r="H37" s="255"/>
      <c r="I37" s="256"/>
      <c r="J37" s="38"/>
      <c r="K37" s="325"/>
      <c r="L37" s="8"/>
    </row>
    <row r="38" spans="1:48" ht="24" customHeight="1">
      <c r="B38" s="381"/>
      <c r="C38" s="379" t="s">
        <v>85</v>
      </c>
      <c r="D38" s="372">
        <v>2016</v>
      </c>
      <c r="E38" s="372">
        <v>2015</v>
      </c>
      <c r="F38" s="381" t="s">
        <v>268</v>
      </c>
      <c r="G38" s="381"/>
      <c r="H38" s="381" t="s">
        <v>53</v>
      </c>
      <c r="I38" s="372" t="s">
        <v>62</v>
      </c>
      <c r="J38" s="38"/>
      <c r="K38" s="24"/>
      <c r="L38" s="3"/>
    </row>
    <row r="39" spans="1:48" s="13" customFormat="1" ht="24" customHeight="1">
      <c r="A39" s="12"/>
      <c r="B39" s="385"/>
      <c r="C39" s="379"/>
      <c r="D39" s="372"/>
      <c r="E39" s="372"/>
      <c r="F39" s="315" t="s">
        <v>49</v>
      </c>
      <c r="G39" s="315" t="s">
        <v>50</v>
      </c>
      <c r="H39" s="381"/>
      <c r="I39" s="372"/>
      <c r="J39" s="38"/>
      <c r="K39" s="24"/>
      <c r="L39" s="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321"/>
      <c r="AE39" s="321"/>
      <c r="AF39" s="321"/>
      <c r="AG39" s="321"/>
      <c r="AH39" s="321"/>
      <c r="AI39" s="321"/>
      <c r="AJ39" s="321"/>
      <c r="AK39" s="321"/>
      <c r="AL39" s="321"/>
      <c r="AM39" s="321"/>
      <c r="AN39" s="321"/>
      <c r="AO39" s="321"/>
      <c r="AP39" s="321"/>
      <c r="AQ39" s="321"/>
      <c r="AR39" s="321"/>
      <c r="AS39" s="321"/>
      <c r="AT39" s="321"/>
      <c r="AU39" s="321"/>
      <c r="AV39" s="321"/>
    </row>
    <row r="40" spans="1:48" ht="18" customHeight="1">
      <c r="B40" s="166" t="s">
        <v>164</v>
      </c>
      <c r="C40" s="203" t="s">
        <v>278</v>
      </c>
      <c r="D40" s="194">
        <v>1.1848999999999998</v>
      </c>
      <c r="E40" s="194">
        <v>1.3284891061666702</v>
      </c>
      <c r="F40" s="194">
        <v>-0.14358910616667031</v>
      </c>
      <c r="G40" s="169">
        <v>-0.1080845190977846</v>
      </c>
      <c r="H40" s="170" t="s">
        <v>78</v>
      </c>
      <c r="I40" s="387" t="s">
        <v>82</v>
      </c>
      <c r="J40" s="38"/>
      <c r="K40" s="21"/>
      <c r="L40" s="49"/>
    </row>
    <row r="41" spans="1:48" ht="18" customHeight="1">
      <c r="B41" s="173" t="s">
        <v>165</v>
      </c>
      <c r="C41" s="206" t="s">
        <v>278</v>
      </c>
      <c r="D41" s="195">
        <v>1.0526</v>
      </c>
      <c r="E41" s="195">
        <v>1.1851318094000001</v>
      </c>
      <c r="F41" s="195">
        <v>-0.13253180940000009</v>
      </c>
      <c r="G41" s="176">
        <v>-0.11182875048058771</v>
      </c>
      <c r="H41" s="177" t="s">
        <v>78</v>
      </c>
      <c r="I41" s="386"/>
      <c r="J41" s="38"/>
      <c r="K41" s="35"/>
      <c r="L41" s="18"/>
    </row>
    <row r="42" spans="1:48" s="22" customFormat="1" ht="5.25" customHeight="1">
      <c r="B42" s="274"/>
      <c r="C42" s="261"/>
      <c r="D42" s="275"/>
      <c r="E42" s="276"/>
      <c r="F42" s="276"/>
      <c r="G42" s="277"/>
      <c r="H42" s="272"/>
      <c r="I42" s="278"/>
      <c r="J42" s="38"/>
      <c r="K42" s="35"/>
      <c r="L42" s="18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ht="15" customHeight="1">
      <c r="B43" s="253" t="s">
        <v>201</v>
      </c>
      <c r="C43" s="254"/>
      <c r="D43" s="253"/>
      <c r="E43" s="253"/>
      <c r="F43" s="255"/>
      <c r="G43" s="255"/>
      <c r="H43" s="255"/>
      <c r="I43" s="256"/>
      <c r="J43" s="38"/>
      <c r="K43" s="325"/>
      <c r="L43" s="8"/>
    </row>
    <row r="44" spans="1:48" ht="24" customHeight="1">
      <c r="B44" s="381"/>
      <c r="C44" s="379" t="s">
        <v>85</v>
      </c>
      <c r="D44" s="372">
        <v>2016</v>
      </c>
      <c r="E44" s="372">
        <v>2015</v>
      </c>
      <c r="F44" s="381" t="s">
        <v>268</v>
      </c>
      <c r="G44" s="381"/>
      <c r="H44" s="381" t="s">
        <v>53</v>
      </c>
      <c r="I44" s="372" t="s">
        <v>62</v>
      </c>
      <c r="J44" s="38"/>
      <c r="K44" s="24"/>
      <c r="L44" s="3"/>
    </row>
    <row r="45" spans="1:48" s="13" customFormat="1" ht="24" customHeight="1">
      <c r="A45" s="12"/>
      <c r="B45" s="385"/>
      <c r="C45" s="379"/>
      <c r="D45" s="372"/>
      <c r="E45" s="372"/>
      <c r="F45" s="315" t="s">
        <v>49</v>
      </c>
      <c r="G45" s="315" t="s">
        <v>50</v>
      </c>
      <c r="H45" s="381"/>
      <c r="I45" s="372"/>
      <c r="J45" s="38"/>
      <c r="K45" s="24"/>
      <c r="L45" s="3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321"/>
      <c r="AE45" s="321"/>
      <c r="AF45" s="321"/>
      <c r="AG45" s="321"/>
      <c r="AH45" s="321"/>
      <c r="AI45" s="321"/>
      <c r="AJ45" s="321"/>
      <c r="AK45" s="321"/>
      <c r="AL45" s="321"/>
      <c r="AM45" s="321"/>
      <c r="AN45" s="321"/>
      <c r="AO45" s="321"/>
      <c r="AP45" s="321"/>
      <c r="AQ45" s="321"/>
      <c r="AR45" s="321"/>
      <c r="AS45" s="321"/>
      <c r="AT45" s="321"/>
      <c r="AU45" s="321"/>
      <c r="AV45" s="321"/>
    </row>
    <row r="46" spans="1:48" s="22" customFormat="1" ht="18" customHeight="1">
      <c r="B46" s="196" t="s">
        <v>97</v>
      </c>
      <c r="C46" s="203" t="s">
        <v>196</v>
      </c>
      <c r="D46" s="168">
        <v>4637</v>
      </c>
      <c r="E46" s="168">
        <v>4475.9668599999977</v>
      </c>
      <c r="F46" s="168">
        <v>161.03314000000228</v>
      </c>
      <c r="G46" s="169">
        <v>3.5977286033793909E-2</v>
      </c>
      <c r="H46" s="170" t="s">
        <v>78</v>
      </c>
      <c r="I46" s="319" t="s">
        <v>82</v>
      </c>
      <c r="J46" s="38"/>
      <c r="K46" s="35"/>
      <c r="L46" s="18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s="22" customFormat="1" ht="18" customHeight="1">
      <c r="B47" s="173" t="s">
        <v>204</v>
      </c>
      <c r="C47" s="206" t="s">
        <v>196</v>
      </c>
      <c r="D47" s="190">
        <v>341.54406944999999</v>
      </c>
      <c r="E47" s="190">
        <v>331.85993670000005</v>
      </c>
      <c r="F47" s="190">
        <v>9.6841327499999466</v>
      </c>
      <c r="G47" s="176">
        <v>2.9181385515523628E-2</v>
      </c>
      <c r="H47" s="177" t="s">
        <v>55</v>
      </c>
      <c r="I47" s="388" t="s">
        <v>199</v>
      </c>
      <c r="J47" s="38"/>
      <c r="K47" s="35"/>
      <c r="L47" s="18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s="22" customFormat="1" ht="18" customHeight="1">
      <c r="B48" s="196" t="s">
        <v>205</v>
      </c>
      <c r="C48" s="203" t="s">
        <v>196</v>
      </c>
      <c r="D48" s="168">
        <v>96.734922900000001</v>
      </c>
      <c r="E48" s="168">
        <v>93.7557647</v>
      </c>
      <c r="F48" s="168">
        <v>2.9791582000000005</v>
      </c>
      <c r="G48" s="169">
        <v>3.1775733572572573E-2</v>
      </c>
      <c r="H48" s="170" t="s">
        <v>55</v>
      </c>
      <c r="I48" s="388"/>
      <c r="J48" s="38"/>
      <c r="K48" s="35"/>
      <c r="L48" s="18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18" customHeight="1">
      <c r="B49" s="173" t="s">
        <v>207</v>
      </c>
      <c r="C49" s="206" t="s">
        <v>196</v>
      </c>
      <c r="D49" s="190">
        <v>1331773.3279538737</v>
      </c>
      <c r="E49" s="190">
        <v>1293328.9035320128</v>
      </c>
      <c r="F49" s="190">
        <v>38444.424421860836</v>
      </c>
      <c r="G49" s="176">
        <v>2.9725172241083619E-2</v>
      </c>
      <c r="H49" s="177" t="s">
        <v>55</v>
      </c>
      <c r="I49" s="388"/>
      <c r="J49" s="38"/>
      <c r="K49" s="35"/>
      <c r="L49" s="18"/>
    </row>
    <row r="50" spans="1:48" ht="15" customHeight="1">
      <c r="B50" s="279" t="s">
        <v>206</v>
      </c>
      <c r="C50" s="280"/>
      <c r="G50" s="281"/>
      <c r="J50" s="38"/>
    </row>
    <row r="51" spans="1:48" ht="15" customHeight="1">
      <c r="B51" s="253" t="s">
        <v>118</v>
      </c>
      <c r="C51" s="254"/>
      <c r="D51" s="253"/>
      <c r="E51" s="253"/>
      <c r="F51" s="255"/>
      <c r="G51" s="255"/>
      <c r="H51" s="255"/>
      <c r="I51" s="256"/>
      <c r="J51" s="38"/>
      <c r="K51" s="339"/>
      <c r="L51" s="8"/>
    </row>
    <row r="52" spans="1:48" ht="24" customHeight="1">
      <c r="B52" s="381"/>
      <c r="C52" s="379" t="s">
        <v>85</v>
      </c>
      <c r="D52" s="372">
        <v>2016</v>
      </c>
      <c r="E52" s="372">
        <v>2015</v>
      </c>
      <c r="F52" s="381" t="s">
        <v>268</v>
      </c>
      <c r="G52" s="381"/>
      <c r="H52" s="381" t="s">
        <v>53</v>
      </c>
      <c r="I52" s="372" t="s">
        <v>62</v>
      </c>
      <c r="J52" s="38"/>
      <c r="K52" s="373"/>
      <c r="L52" s="375"/>
      <c r="M52" s="376"/>
    </row>
    <row r="53" spans="1:48" s="13" customFormat="1" ht="24" customHeight="1">
      <c r="A53" s="12"/>
      <c r="B53" s="385"/>
      <c r="C53" s="379"/>
      <c r="D53" s="372"/>
      <c r="E53" s="372"/>
      <c r="F53" s="315" t="s">
        <v>49</v>
      </c>
      <c r="G53" s="315" t="s">
        <v>50</v>
      </c>
      <c r="H53" s="381"/>
      <c r="I53" s="372"/>
      <c r="J53" s="38"/>
      <c r="K53" s="374"/>
      <c r="L53" s="375"/>
      <c r="M53" s="376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321"/>
      <c r="AE53" s="321"/>
      <c r="AF53" s="321"/>
      <c r="AG53" s="321"/>
      <c r="AH53" s="321"/>
      <c r="AI53" s="321"/>
      <c r="AJ53" s="321"/>
      <c r="AK53" s="321"/>
      <c r="AL53" s="321"/>
      <c r="AM53" s="321"/>
      <c r="AN53" s="321"/>
      <c r="AO53" s="321"/>
      <c r="AP53" s="321"/>
      <c r="AQ53" s="321"/>
      <c r="AR53" s="321"/>
      <c r="AS53" s="321"/>
      <c r="AT53" s="321"/>
      <c r="AU53" s="321"/>
      <c r="AV53" s="321"/>
    </row>
    <row r="54" spans="1:48" ht="18" customHeight="1">
      <c r="B54" s="166" t="s">
        <v>119</v>
      </c>
      <c r="C54" s="203" t="s">
        <v>0</v>
      </c>
      <c r="D54" s="168">
        <v>51980</v>
      </c>
      <c r="E54" s="168">
        <v>46930</v>
      </c>
      <c r="F54" s="168">
        <v>5050</v>
      </c>
      <c r="G54" s="169">
        <v>0.10760707436607708</v>
      </c>
      <c r="H54" s="170" t="s">
        <v>55</v>
      </c>
      <c r="I54" s="387" t="s">
        <v>190</v>
      </c>
      <c r="J54" s="38"/>
      <c r="K54" s="22"/>
      <c r="L54" s="19"/>
      <c r="M54" s="27"/>
    </row>
    <row r="55" spans="1:48" ht="18" customHeight="1">
      <c r="B55" s="173" t="s">
        <v>81</v>
      </c>
      <c r="C55" s="206" t="s">
        <v>0</v>
      </c>
      <c r="D55" s="190">
        <v>13250</v>
      </c>
      <c r="E55" s="190">
        <v>12076</v>
      </c>
      <c r="F55" s="190">
        <v>1174</v>
      </c>
      <c r="G55" s="176">
        <v>9.7217621729049464E-2</v>
      </c>
      <c r="H55" s="177" t="s">
        <v>55</v>
      </c>
      <c r="I55" s="386"/>
      <c r="J55" s="38"/>
      <c r="K55" s="48"/>
      <c r="L55" s="19"/>
      <c r="M55" s="27"/>
    </row>
    <row r="56" spans="1:48" ht="18" customHeight="1">
      <c r="B56" s="166" t="s">
        <v>191</v>
      </c>
      <c r="C56" s="203" t="s">
        <v>0</v>
      </c>
      <c r="D56" s="168">
        <v>8128</v>
      </c>
      <c r="E56" s="168">
        <v>7478</v>
      </c>
      <c r="F56" s="168">
        <v>650</v>
      </c>
      <c r="G56" s="169">
        <v>8.692163680128373E-2</v>
      </c>
      <c r="H56" s="170" t="s">
        <v>55</v>
      </c>
      <c r="I56" s="386"/>
      <c r="J56" s="38"/>
      <c r="K56" s="22"/>
      <c r="L56" s="19"/>
      <c r="M56" s="27"/>
    </row>
    <row r="57" spans="1:48" ht="18" customHeight="1">
      <c r="B57" s="173" t="s">
        <v>192</v>
      </c>
      <c r="C57" s="206" t="s">
        <v>0</v>
      </c>
      <c r="D57" s="190">
        <v>65</v>
      </c>
      <c r="E57" s="190">
        <v>54</v>
      </c>
      <c r="F57" s="190">
        <v>11</v>
      </c>
      <c r="G57" s="176">
        <v>0.20370370370370372</v>
      </c>
      <c r="H57" s="177" t="s">
        <v>55</v>
      </c>
      <c r="I57" s="386"/>
      <c r="J57" s="38"/>
      <c r="K57" s="48"/>
      <c r="L57" s="19"/>
      <c r="M57" s="27"/>
    </row>
    <row r="58" spans="1:48" ht="18" customHeight="1">
      <c r="B58" s="166" t="s">
        <v>189</v>
      </c>
      <c r="C58" s="203" t="s">
        <v>0</v>
      </c>
      <c r="D58" s="168">
        <v>614</v>
      </c>
      <c r="E58" s="168">
        <v>645</v>
      </c>
      <c r="F58" s="168">
        <v>-31</v>
      </c>
      <c r="G58" s="169">
        <v>-4.806201550387601E-2</v>
      </c>
      <c r="H58" s="170" t="s">
        <v>55</v>
      </c>
      <c r="I58" s="386"/>
      <c r="J58" s="38"/>
      <c r="K58" s="22"/>
      <c r="L58" s="19"/>
      <c r="M58" s="27"/>
    </row>
    <row r="59" spans="1:48" ht="18" customHeight="1">
      <c r="B59" s="182" t="s">
        <v>98</v>
      </c>
      <c r="C59" s="313" t="s">
        <v>0</v>
      </c>
      <c r="D59" s="197">
        <v>74037</v>
      </c>
      <c r="E59" s="197">
        <v>67183</v>
      </c>
      <c r="F59" s="197">
        <v>6854</v>
      </c>
      <c r="G59" s="184">
        <v>0.10201985621362542</v>
      </c>
      <c r="H59" s="184" t="s">
        <v>55</v>
      </c>
      <c r="I59" s="386"/>
      <c r="J59" s="38"/>
      <c r="K59" s="343"/>
      <c r="L59" s="3"/>
      <c r="M59" s="16"/>
    </row>
    <row r="60" spans="1:48" s="7" customFormat="1" ht="18" customHeight="1">
      <c r="B60" s="258"/>
      <c r="C60" s="280"/>
      <c r="D60" s="270"/>
      <c r="E60" s="270"/>
      <c r="F60" s="270"/>
      <c r="G60" s="271"/>
      <c r="H60" s="272"/>
      <c r="I60" s="273"/>
      <c r="J60" s="38"/>
      <c r="K60" s="21"/>
      <c r="L60" s="18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321"/>
      <c r="AE60" s="321"/>
      <c r="AF60" s="321"/>
      <c r="AG60" s="321"/>
      <c r="AH60" s="321"/>
      <c r="AI60" s="321"/>
      <c r="AJ60" s="321"/>
      <c r="AK60" s="321"/>
      <c r="AL60" s="321"/>
      <c r="AM60" s="321"/>
      <c r="AN60" s="321"/>
      <c r="AO60" s="321"/>
      <c r="AP60" s="321"/>
      <c r="AQ60" s="321"/>
      <c r="AR60" s="321"/>
      <c r="AS60" s="321"/>
      <c r="AT60" s="321"/>
      <c r="AU60" s="321"/>
      <c r="AV60" s="321"/>
    </row>
    <row r="61" spans="1:48" ht="15" customHeight="1">
      <c r="B61" s="253" t="s">
        <v>168</v>
      </c>
      <c r="C61" s="254"/>
      <c r="D61" s="253"/>
      <c r="E61" s="253"/>
      <c r="F61" s="255"/>
      <c r="G61" s="255"/>
      <c r="H61" s="255"/>
      <c r="I61" s="256"/>
      <c r="J61" s="38"/>
      <c r="K61" s="325"/>
      <c r="L61" s="8"/>
    </row>
    <row r="62" spans="1:48" ht="24" customHeight="1">
      <c r="B62" s="381"/>
      <c r="C62" s="379" t="s">
        <v>85</v>
      </c>
      <c r="D62" s="372">
        <v>2016</v>
      </c>
      <c r="E62" s="372">
        <v>2015</v>
      </c>
      <c r="F62" s="381" t="s">
        <v>268</v>
      </c>
      <c r="G62" s="381"/>
      <c r="H62" s="381" t="s">
        <v>53</v>
      </c>
      <c r="I62" s="372" t="s">
        <v>62</v>
      </c>
      <c r="J62" s="38"/>
      <c r="K62" s="24"/>
      <c r="L62" s="3"/>
    </row>
    <row r="63" spans="1:48" s="13" customFormat="1" ht="24" customHeight="1">
      <c r="A63" s="12"/>
      <c r="B63" s="385"/>
      <c r="C63" s="379"/>
      <c r="D63" s="372"/>
      <c r="E63" s="372"/>
      <c r="F63" s="315" t="s">
        <v>49</v>
      </c>
      <c r="G63" s="315" t="s">
        <v>50</v>
      </c>
      <c r="H63" s="381"/>
      <c r="I63" s="372"/>
      <c r="J63" s="38"/>
      <c r="K63" s="24"/>
      <c r="L63" s="3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321"/>
      <c r="AE63" s="321"/>
      <c r="AF63" s="321"/>
      <c r="AG63" s="321"/>
      <c r="AH63" s="321"/>
      <c r="AI63" s="321"/>
      <c r="AJ63" s="321"/>
      <c r="AK63" s="321"/>
      <c r="AL63" s="321"/>
      <c r="AM63" s="321"/>
      <c r="AN63" s="321"/>
      <c r="AO63" s="321"/>
      <c r="AP63" s="321"/>
      <c r="AQ63" s="321"/>
      <c r="AR63" s="321"/>
      <c r="AS63" s="321"/>
      <c r="AT63" s="321"/>
      <c r="AU63" s="321"/>
      <c r="AV63" s="321"/>
    </row>
    <row r="64" spans="1:48" ht="18" customHeight="1">
      <c r="B64" s="166" t="s">
        <v>43</v>
      </c>
      <c r="C64" s="203" t="s">
        <v>11</v>
      </c>
      <c r="D64" s="168">
        <v>9727402</v>
      </c>
      <c r="E64" s="168">
        <v>9268662</v>
      </c>
      <c r="F64" s="168">
        <v>458740</v>
      </c>
      <c r="G64" s="169">
        <v>4.9493659386867339E-2</v>
      </c>
      <c r="H64" s="170" t="s">
        <v>55</v>
      </c>
      <c r="I64" s="317" t="s">
        <v>63</v>
      </c>
      <c r="J64" s="38"/>
      <c r="K64" s="21"/>
      <c r="L64" s="18"/>
    </row>
    <row r="65" spans="1:48" ht="18" customHeight="1">
      <c r="B65" s="173" t="s">
        <v>166</v>
      </c>
      <c r="C65" s="206" t="s">
        <v>2</v>
      </c>
      <c r="D65" s="190">
        <v>1521</v>
      </c>
      <c r="E65" s="190">
        <v>1155</v>
      </c>
      <c r="F65" s="190">
        <v>366</v>
      </c>
      <c r="G65" s="176">
        <v>0.31688311688311699</v>
      </c>
      <c r="H65" s="177" t="s">
        <v>54</v>
      </c>
      <c r="I65" s="318" t="s">
        <v>95</v>
      </c>
      <c r="J65" s="38"/>
      <c r="K65" s="21"/>
      <c r="L65" s="18"/>
    </row>
    <row r="66" spans="1:48" ht="18" customHeight="1">
      <c r="B66" s="166" t="s">
        <v>74</v>
      </c>
      <c r="C66" s="203" t="s">
        <v>196</v>
      </c>
      <c r="D66" s="168">
        <v>1310589</v>
      </c>
      <c r="E66" s="168">
        <v>1062717</v>
      </c>
      <c r="F66" s="168">
        <v>247872</v>
      </c>
      <c r="G66" s="169">
        <v>0.23324365753065024</v>
      </c>
      <c r="H66" s="170" t="s">
        <v>55</v>
      </c>
      <c r="I66" s="317" t="s">
        <v>63</v>
      </c>
      <c r="J66" s="38"/>
      <c r="K66" s="21"/>
      <c r="L66" s="18"/>
    </row>
    <row r="67" spans="1:48" ht="15" customHeight="1">
      <c r="B67" s="258" t="s">
        <v>167</v>
      </c>
      <c r="C67" s="280"/>
      <c r="J67" s="38"/>
    </row>
    <row r="68" spans="1:48" ht="15" customHeight="1">
      <c r="B68" s="253" t="s">
        <v>61</v>
      </c>
      <c r="C68" s="254"/>
      <c r="D68" s="253"/>
      <c r="E68" s="253"/>
      <c r="F68" s="255"/>
      <c r="G68" s="255"/>
      <c r="H68" s="255"/>
      <c r="I68" s="256"/>
      <c r="J68" s="38"/>
      <c r="K68" s="325"/>
      <c r="L68" s="8"/>
    </row>
    <row r="69" spans="1:48" ht="24" customHeight="1">
      <c r="B69" s="381"/>
      <c r="C69" s="379" t="s">
        <v>85</v>
      </c>
      <c r="D69" s="372">
        <v>2016</v>
      </c>
      <c r="E69" s="372">
        <v>2015</v>
      </c>
      <c r="F69" s="381" t="s">
        <v>268</v>
      </c>
      <c r="G69" s="381"/>
      <c r="H69" s="381" t="s">
        <v>53</v>
      </c>
      <c r="I69" s="372" t="s">
        <v>62</v>
      </c>
      <c r="J69" s="38"/>
      <c r="K69" s="24"/>
      <c r="L69" s="3"/>
    </row>
    <row r="70" spans="1:48" s="13" customFormat="1" ht="24" customHeight="1">
      <c r="A70" s="12"/>
      <c r="B70" s="385"/>
      <c r="C70" s="379"/>
      <c r="D70" s="372"/>
      <c r="E70" s="372"/>
      <c r="F70" s="315" t="s">
        <v>49</v>
      </c>
      <c r="G70" s="315" t="s">
        <v>50</v>
      </c>
      <c r="H70" s="381"/>
      <c r="I70" s="372"/>
      <c r="J70" s="38"/>
      <c r="K70" s="24"/>
      <c r="L70" s="3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321"/>
      <c r="AE70" s="321"/>
      <c r="AF70" s="321"/>
      <c r="AG70" s="321"/>
      <c r="AH70" s="321"/>
      <c r="AI70" s="321"/>
      <c r="AJ70" s="321"/>
      <c r="AK70" s="321"/>
      <c r="AL70" s="321"/>
      <c r="AM70" s="321"/>
      <c r="AN70" s="321"/>
      <c r="AO70" s="321"/>
      <c r="AP70" s="321"/>
      <c r="AQ70" s="321"/>
      <c r="AR70" s="321"/>
      <c r="AS70" s="321"/>
      <c r="AT70" s="321"/>
      <c r="AU70" s="321"/>
      <c r="AV70" s="321"/>
    </row>
    <row r="71" spans="1:48" ht="18" customHeight="1">
      <c r="B71" s="166" t="s">
        <v>103</v>
      </c>
      <c r="C71" s="203" t="s">
        <v>0</v>
      </c>
      <c r="D71" s="168">
        <v>56758.243902439026</v>
      </c>
      <c r="E71" s="168">
        <v>54476.813008130084</v>
      </c>
      <c r="F71" s="168">
        <v>2281.4308943089418</v>
      </c>
      <c r="G71" s="169">
        <v>4.187893469407733E-2</v>
      </c>
      <c r="H71" s="198" t="s">
        <v>59</v>
      </c>
      <c r="I71" s="382" t="s">
        <v>259</v>
      </c>
      <c r="J71" s="38"/>
      <c r="K71" s="35"/>
    </row>
    <row r="72" spans="1:48" ht="18" customHeight="1">
      <c r="B72" s="173" t="s">
        <v>105</v>
      </c>
      <c r="C72" s="206" t="s">
        <v>0</v>
      </c>
      <c r="D72" s="190">
        <v>35704.186991869916</v>
      </c>
      <c r="E72" s="190">
        <v>34387.349593495936</v>
      </c>
      <c r="F72" s="190">
        <v>1316.8373983739802</v>
      </c>
      <c r="G72" s="176">
        <v>3.8294239420622489E-2</v>
      </c>
      <c r="H72" s="199" t="s">
        <v>59</v>
      </c>
      <c r="I72" s="383"/>
      <c r="J72" s="38"/>
      <c r="K72" s="35"/>
    </row>
    <row r="73" spans="1:48" ht="18" customHeight="1">
      <c r="B73" s="166" t="s">
        <v>106</v>
      </c>
      <c r="C73" s="203" t="s">
        <v>0</v>
      </c>
      <c r="D73" s="168">
        <v>69159.455284552852</v>
      </c>
      <c r="E73" s="168">
        <v>68826.268292682929</v>
      </c>
      <c r="F73" s="168">
        <v>333.18699186992308</v>
      </c>
      <c r="G73" s="169">
        <v>4.8409858639009151E-3</v>
      </c>
      <c r="H73" s="198" t="s">
        <v>59</v>
      </c>
      <c r="I73" s="383"/>
      <c r="J73" s="38"/>
      <c r="K73" s="35"/>
    </row>
    <row r="74" spans="1:48" ht="18" customHeight="1">
      <c r="B74" s="173" t="s">
        <v>104</v>
      </c>
      <c r="C74" s="206" t="s">
        <v>0</v>
      </c>
      <c r="D74" s="190">
        <v>63285.813008130084</v>
      </c>
      <c r="E74" s="190">
        <v>59789.154471544716</v>
      </c>
      <c r="F74" s="190">
        <v>3496.658536585368</v>
      </c>
      <c r="G74" s="176">
        <v>5.8483157480501369E-2</v>
      </c>
      <c r="H74" s="199" t="s">
        <v>59</v>
      </c>
      <c r="I74" s="383"/>
      <c r="J74" s="38"/>
      <c r="K74" s="35"/>
    </row>
    <row r="75" spans="1:48" ht="18" customHeight="1">
      <c r="B75" s="196" t="s">
        <v>273</v>
      </c>
      <c r="C75" s="203" t="s">
        <v>0</v>
      </c>
      <c r="D75" s="168">
        <v>27129.951219203249</v>
      </c>
      <c r="E75" s="168">
        <v>25271.894308910571</v>
      </c>
      <c r="F75" s="168">
        <v>1858.0569102926784</v>
      </c>
      <c r="G75" s="169">
        <v>7.3522660690993336E-2</v>
      </c>
      <c r="H75" s="198" t="s">
        <v>59</v>
      </c>
      <c r="I75" s="383"/>
      <c r="J75" s="38"/>
      <c r="K75" s="41"/>
    </row>
    <row r="76" spans="1:48" ht="18" customHeight="1">
      <c r="B76" s="182" t="s">
        <v>1</v>
      </c>
      <c r="C76" s="313" t="s">
        <v>0</v>
      </c>
      <c r="D76" s="197">
        <v>252037.65040619511</v>
      </c>
      <c r="E76" s="197">
        <v>242751.47967476424</v>
      </c>
      <c r="F76" s="197">
        <v>9286.1707314308733</v>
      </c>
      <c r="G76" s="184">
        <v>3.8253817212040797E-2</v>
      </c>
      <c r="H76" s="184" t="s">
        <v>59</v>
      </c>
      <c r="I76" s="384"/>
      <c r="J76" s="38"/>
    </row>
    <row r="77" spans="1:48" ht="15" customHeight="1">
      <c r="B77" s="258"/>
      <c r="C77" s="280"/>
      <c r="J77" s="38"/>
    </row>
    <row r="78" spans="1:48" ht="15" customHeight="1">
      <c r="B78" s="253" t="s">
        <v>31</v>
      </c>
      <c r="C78" s="254"/>
      <c r="D78" s="253"/>
      <c r="E78" s="253"/>
      <c r="F78" s="255"/>
      <c r="G78" s="255"/>
      <c r="H78" s="255"/>
      <c r="I78" s="256"/>
      <c r="J78" s="38"/>
      <c r="K78" s="325"/>
      <c r="L78" s="8"/>
    </row>
    <row r="79" spans="1:48" ht="24" customHeight="1">
      <c r="B79" s="381"/>
      <c r="C79" s="379" t="s">
        <v>85</v>
      </c>
      <c r="D79" s="372">
        <v>2016</v>
      </c>
      <c r="E79" s="372">
        <v>2015</v>
      </c>
      <c r="F79" s="381" t="s">
        <v>268</v>
      </c>
      <c r="G79" s="381"/>
      <c r="H79" s="381" t="s">
        <v>53</v>
      </c>
      <c r="I79" s="372" t="s">
        <v>62</v>
      </c>
      <c r="J79" s="38"/>
      <c r="K79" s="24"/>
      <c r="L79" s="3"/>
    </row>
    <row r="80" spans="1:48" s="13" customFormat="1" ht="24" customHeight="1">
      <c r="A80" s="12"/>
      <c r="B80" s="385"/>
      <c r="C80" s="379"/>
      <c r="D80" s="372"/>
      <c r="E80" s="372"/>
      <c r="F80" s="315" t="s">
        <v>49</v>
      </c>
      <c r="G80" s="315" t="s">
        <v>50</v>
      </c>
      <c r="H80" s="381"/>
      <c r="I80" s="372"/>
      <c r="J80" s="38"/>
      <c r="K80" s="24"/>
      <c r="L80" s="3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321"/>
      <c r="AE80" s="321"/>
      <c r="AF80" s="321"/>
      <c r="AG80" s="321"/>
      <c r="AH80" s="321"/>
      <c r="AI80" s="321"/>
      <c r="AJ80" s="321"/>
      <c r="AK80" s="321"/>
      <c r="AL80" s="321"/>
      <c r="AM80" s="321"/>
      <c r="AN80" s="321"/>
      <c r="AO80" s="321"/>
      <c r="AP80" s="321"/>
      <c r="AQ80" s="321"/>
      <c r="AR80" s="321"/>
      <c r="AS80" s="321"/>
      <c r="AT80" s="321"/>
      <c r="AU80" s="321"/>
      <c r="AV80" s="321"/>
    </row>
    <row r="81" spans="1:48" s="13" customFormat="1" ht="18" customHeight="1">
      <c r="A81" s="12"/>
      <c r="B81" s="166" t="s">
        <v>4</v>
      </c>
      <c r="C81" s="203" t="s">
        <v>0</v>
      </c>
      <c r="D81" s="168">
        <v>112577.52845528456</v>
      </c>
      <c r="E81" s="168">
        <v>110073.47967479675</v>
      </c>
      <c r="F81" s="168">
        <v>2504.0487804878067</v>
      </c>
      <c r="G81" s="169">
        <v>2.2748883635602457E-2</v>
      </c>
      <c r="H81" s="198" t="s">
        <v>59</v>
      </c>
      <c r="I81" s="382" t="s">
        <v>3</v>
      </c>
      <c r="J81" s="38"/>
      <c r="K81" s="24"/>
      <c r="L81" s="3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321"/>
      <c r="AE81" s="321"/>
      <c r="AF81" s="321"/>
      <c r="AG81" s="321"/>
      <c r="AH81" s="321"/>
      <c r="AI81" s="321"/>
      <c r="AJ81" s="321"/>
      <c r="AK81" s="321"/>
      <c r="AL81" s="321"/>
      <c r="AM81" s="321"/>
      <c r="AN81" s="321"/>
      <c r="AO81" s="321"/>
      <c r="AP81" s="321"/>
      <c r="AQ81" s="321"/>
      <c r="AR81" s="321"/>
      <c r="AS81" s="321"/>
      <c r="AT81" s="321"/>
      <c r="AU81" s="321"/>
      <c r="AV81" s="321"/>
    </row>
    <row r="82" spans="1:48" ht="18" customHeight="1">
      <c r="B82" s="173" t="s">
        <v>5</v>
      </c>
      <c r="C82" s="206" t="s">
        <v>0</v>
      </c>
      <c r="D82" s="190">
        <v>139380.57723577236</v>
      </c>
      <c r="E82" s="190">
        <v>135222.9593495935</v>
      </c>
      <c r="F82" s="190">
        <v>4157.6178861788649</v>
      </c>
      <c r="G82" s="176">
        <v>3.0746390303662219E-2</v>
      </c>
      <c r="H82" s="199" t="s">
        <v>59</v>
      </c>
      <c r="I82" s="386"/>
      <c r="J82" s="38"/>
      <c r="K82" s="35"/>
    </row>
    <row r="83" spans="1:48" ht="18" customHeight="1">
      <c r="B83" s="166" t="s">
        <v>6</v>
      </c>
      <c r="C83" s="203" t="s">
        <v>0</v>
      </c>
      <c r="D83" s="168">
        <v>114463.56097560975</v>
      </c>
      <c r="E83" s="168">
        <v>111952.6500813008</v>
      </c>
      <c r="F83" s="168">
        <v>2510.9108943089523</v>
      </c>
      <c r="G83" s="169">
        <v>2.2428329231023225E-2</v>
      </c>
      <c r="H83" s="198" t="s">
        <v>59</v>
      </c>
      <c r="I83" s="386"/>
      <c r="J83" s="38"/>
      <c r="K83" s="35"/>
    </row>
    <row r="84" spans="1:48" ht="18" customHeight="1">
      <c r="B84" s="173" t="s">
        <v>7</v>
      </c>
      <c r="C84" s="206" t="s">
        <v>0</v>
      </c>
      <c r="D84" s="190">
        <v>119948.24390243902</v>
      </c>
      <c r="E84" s="190">
        <v>116757.95121951219</v>
      </c>
      <c r="F84" s="190">
        <v>3190.2926829268254</v>
      </c>
      <c r="G84" s="176">
        <v>2.7323986500318753E-2</v>
      </c>
      <c r="H84" s="199" t="s">
        <v>59</v>
      </c>
      <c r="I84" s="386"/>
      <c r="J84" s="38"/>
      <c r="K84" s="35"/>
    </row>
    <row r="85" spans="1:48" ht="18" customHeight="1">
      <c r="B85" s="196" t="s">
        <v>272</v>
      </c>
      <c r="C85" s="203" t="s">
        <v>0</v>
      </c>
      <c r="D85" s="168">
        <v>145605.09756097561</v>
      </c>
      <c r="E85" s="168">
        <v>146125.65040650408</v>
      </c>
      <c r="F85" s="168">
        <v>-520.5528455284657</v>
      </c>
      <c r="G85" s="169">
        <v>-3.5623646093643213E-3</v>
      </c>
      <c r="H85" s="198" t="s">
        <v>59</v>
      </c>
      <c r="I85" s="386"/>
      <c r="J85" s="38"/>
      <c r="K85" s="35"/>
      <c r="L85" s="15"/>
    </row>
    <row r="86" spans="1:48" ht="18" customHeight="1">
      <c r="B86" s="173" t="s">
        <v>8</v>
      </c>
      <c r="C86" s="206" t="s">
        <v>0</v>
      </c>
      <c r="D86" s="190">
        <v>63454.08943089431</v>
      </c>
      <c r="E86" s="190">
        <v>61537.203252032523</v>
      </c>
      <c r="F86" s="190">
        <v>1916.8861788617869</v>
      </c>
      <c r="G86" s="176">
        <v>3.115003733612931E-2</v>
      </c>
      <c r="H86" s="199" t="s">
        <v>59</v>
      </c>
      <c r="I86" s="386"/>
      <c r="J86" s="38"/>
    </row>
    <row r="87" spans="1:48" ht="18" customHeight="1">
      <c r="B87" s="166" t="s">
        <v>9</v>
      </c>
      <c r="C87" s="203" t="s">
        <v>0</v>
      </c>
      <c r="D87" s="168">
        <v>53649.390243902439</v>
      </c>
      <c r="E87" s="168">
        <v>52767.642276422761</v>
      </c>
      <c r="F87" s="168">
        <v>881.74796747967775</v>
      </c>
      <c r="G87" s="169">
        <v>1.6710012603190716E-2</v>
      </c>
      <c r="H87" s="198" t="s">
        <v>59</v>
      </c>
      <c r="I87" s="386"/>
      <c r="J87" s="38"/>
    </row>
    <row r="88" spans="1:48" ht="18" customHeight="1">
      <c r="B88" s="173" t="s">
        <v>10</v>
      </c>
      <c r="C88" s="206" t="s">
        <v>0</v>
      </c>
      <c r="D88" s="190">
        <v>66604.040650406503</v>
      </c>
      <c r="E88" s="190">
        <v>64410.682926829271</v>
      </c>
      <c r="F88" s="190">
        <v>2193.3577235772318</v>
      </c>
      <c r="G88" s="176">
        <v>3.4052700948209003E-2</v>
      </c>
      <c r="H88" s="199" t="s">
        <v>59</v>
      </c>
      <c r="I88" s="386"/>
      <c r="J88" s="38"/>
    </row>
    <row r="89" spans="1:48" ht="18" customHeight="1">
      <c r="B89" s="196" t="s">
        <v>275</v>
      </c>
      <c r="C89" s="203" t="s">
        <v>0</v>
      </c>
      <c r="D89" s="168">
        <v>71803.47957723579</v>
      </c>
      <c r="E89" s="168">
        <v>70533.869918699187</v>
      </c>
      <c r="F89" s="168">
        <v>1269.6096585366031</v>
      </c>
      <c r="G89" s="169">
        <v>1.8000000000000238E-2</v>
      </c>
      <c r="H89" s="198" t="s">
        <v>59</v>
      </c>
      <c r="I89" s="386"/>
      <c r="J89" s="38"/>
    </row>
    <row r="90" spans="1:48" ht="18" customHeight="1">
      <c r="B90" s="173" t="s">
        <v>274</v>
      </c>
      <c r="C90" s="206" t="s">
        <v>0</v>
      </c>
      <c r="D90" s="190">
        <v>27379.73170711382</v>
      </c>
      <c r="E90" s="190">
        <v>25465.333333373983</v>
      </c>
      <c r="F90" s="190">
        <v>1914.3983737398376</v>
      </c>
      <c r="G90" s="176">
        <v>7.5176646960709359E-2</v>
      </c>
      <c r="H90" s="199" t="s">
        <v>59</v>
      </c>
      <c r="I90" s="386"/>
      <c r="J90" s="38"/>
    </row>
    <row r="91" spans="1:48" ht="18" customHeight="1">
      <c r="B91" s="182" t="s">
        <v>1</v>
      </c>
      <c r="C91" s="313" t="s">
        <v>0</v>
      </c>
      <c r="D91" s="197">
        <v>914865.73973963421</v>
      </c>
      <c r="E91" s="197">
        <v>894847.42243906518</v>
      </c>
      <c r="F91" s="197">
        <v>20018.317300569033</v>
      </c>
      <c r="G91" s="184">
        <v>2.2370648669921334E-2</v>
      </c>
      <c r="H91" s="184" t="s">
        <v>59</v>
      </c>
      <c r="I91" s="386"/>
      <c r="J91" s="38"/>
    </row>
    <row r="92" spans="1:48" ht="15" customHeight="1">
      <c r="B92" s="258" t="s">
        <v>271</v>
      </c>
      <c r="C92" s="259"/>
      <c r="D92" s="283"/>
      <c r="E92" s="283"/>
      <c r="F92" s="283"/>
      <c r="G92" s="283"/>
      <c r="J92" s="38"/>
    </row>
    <row r="93" spans="1:48" ht="15" customHeight="1">
      <c r="B93" s="253" t="s">
        <v>246</v>
      </c>
      <c r="C93" s="254"/>
      <c r="D93" s="284"/>
      <c r="E93" s="284"/>
      <c r="F93" s="284"/>
      <c r="G93" s="271"/>
      <c r="H93" s="255"/>
      <c r="I93" s="256"/>
      <c r="J93" s="38"/>
      <c r="K93" s="325"/>
      <c r="L93" s="8"/>
    </row>
    <row r="94" spans="1:48" ht="24" customHeight="1">
      <c r="B94" s="381"/>
      <c r="C94" s="379" t="s">
        <v>85</v>
      </c>
      <c r="D94" s="372">
        <v>2016</v>
      </c>
      <c r="E94" s="372">
        <v>2015</v>
      </c>
      <c r="F94" s="381" t="s">
        <v>268</v>
      </c>
      <c r="G94" s="381"/>
      <c r="H94" s="381" t="s">
        <v>53</v>
      </c>
      <c r="I94" s="372" t="s">
        <v>62</v>
      </c>
      <c r="J94" s="38"/>
      <c r="K94" s="24"/>
      <c r="L94" s="3"/>
    </row>
    <row r="95" spans="1:48" s="13" customFormat="1" ht="24" customHeight="1">
      <c r="A95" s="12"/>
      <c r="B95" s="385"/>
      <c r="C95" s="379"/>
      <c r="D95" s="372"/>
      <c r="E95" s="372"/>
      <c r="F95" s="315" t="s">
        <v>49</v>
      </c>
      <c r="G95" s="315" t="s">
        <v>50</v>
      </c>
      <c r="H95" s="381"/>
      <c r="I95" s="372"/>
      <c r="J95" s="38"/>
      <c r="K95" s="24"/>
      <c r="L95" s="3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321"/>
      <c r="AE95" s="321"/>
      <c r="AF95" s="321"/>
      <c r="AG95" s="321"/>
      <c r="AH95" s="321"/>
      <c r="AI95" s="321"/>
      <c r="AJ95" s="321"/>
      <c r="AK95" s="321"/>
      <c r="AL95" s="321"/>
      <c r="AM95" s="321"/>
      <c r="AN95" s="321"/>
      <c r="AO95" s="321"/>
      <c r="AP95" s="321"/>
      <c r="AQ95" s="321"/>
      <c r="AR95" s="321"/>
      <c r="AS95" s="321"/>
      <c r="AT95" s="321"/>
      <c r="AU95" s="321"/>
      <c r="AV95" s="321"/>
    </row>
    <row r="96" spans="1:48" ht="18" customHeight="1">
      <c r="B96" s="166" t="s">
        <v>88</v>
      </c>
      <c r="C96" s="203" t="s">
        <v>0</v>
      </c>
      <c r="D96" s="168">
        <v>17616487</v>
      </c>
      <c r="E96" s="168">
        <v>16077540</v>
      </c>
      <c r="F96" s="168">
        <v>1538947</v>
      </c>
      <c r="G96" s="169">
        <v>9.5720302981675109E-2</v>
      </c>
      <c r="H96" s="171" t="s">
        <v>57</v>
      </c>
      <c r="I96" s="319" t="s">
        <v>65</v>
      </c>
      <c r="J96" s="38"/>
      <c r="K96" s="35"/>
      <c r="L96" s="15"/>
    </row>
    <row r="97" spans="1:48" ht="18" customHeight="1">
      <c r="B97" s="173" t="s">
        <v>247</v>
      </c>
      <c r="C97" s="206" t="s">
        <v>0</v>
      </c>
      <c r="D97" s="190">
        <v>3269279</v>
      </c>
      <c r="E97" s="190">
        <v>3256832</v>
      </c>
      <c r="F97" s="190">
        <v>12447</v>
      </c>
      <c r="G97" s="176">
        <v>3.8218121168054342E-3</v>
      </c>
      <c r="H97" s="199" t="s">
        <v>245</v>
      </c>
      <c r="I97" s="318" t="s">
        <v>244</v>
      </c>
      <c r="J97" s="38"/>
      <c r="K97" s="35"/>
      <c r="L97" s="15"/>
    </row>
    <row r="98" spans="1:48" ht="18" customHeight="1">
      <c r="B98" s="166" t="s">
        <v>89</v>
      </c>
      <c r="C98" s="203" t="s">
        <v>0</v>
      </c>
      <c r="D98" s="168">
        <v>1967668</v>
      </c>
      <c r="E98" s="168">
        <v>1854091</v>
      </c>
      <c r="F98" s="168">
        <v>113577</v>
      </c>
      <c r="G98" s="169">
        <v>6.1257511093036898E-2</v>
      </c>
      <c r="H98" s="171" t="s">
        <v>58</v>
      </c>
      <c r="I98" s="319" t="s">
        <v>66</v>
      </c>
      <c r="J98" s="38"/>
      <c r="K98" s="35"/>
      <c r="L98" s="15"/>
    </row>
    <row r="99" spans="1:48" ht="15" customHeight="1">
      <c r="B99" s="266" t="s">
        <v>257</v>
      </c>
      <c r="D99" s="284"/>
      <c r="E99" s="284"/>
      <c r="F99" s="284"/>
      <c r="G99" s="271"/>
      <c r="J99" s="38"/>
    </row>
    <row r="100" spans="1:48" ht="15" customHeight="1">
      <c r="B100" s="253" t="s">
        <v>169</v>
      </c>
      <c r="C100" s="254"/>
      <c r="D100" s="253"/>
      <c r="E100" s="253"/>
      <c r="F100" s="255"/>
      <c r="G100" s="255"/>
      <c r="H100" s="255"/>
      <c r="I100" s="256"/>
      <c r="J100" s="38"/>
      <c r="K100" s="325"/>
      <c r="L100" s="8"/>
    </row>
    <row r="101" spans="1:48" ht="24" customHeight="1">
      <c r="B101" s="381"/>
      <c r="C101" s="379" t="s">
        <v>85</v>
      </c>
      <c r="D101" s="372">
        <v>2016</v>
      </c>
      <c r="E101" s="372">
        <v>2015</v>
      </c>
      <c r="F101" s="381" t="s">
        <v>268</v>
      </c>
      <c r="G101" s="381"/>
      <c r="H101" s="381" t="s">
        <v>53</v>
      </c>
      <c r="I101" s="372" t="s">
        <v>62</v>
      </c>
      <c r="J101" s="38"/>
      <c r="K101" s="24"/>
      <c r="L101" s="3"/>
    </row>
    <row r="102" spans="1:48" s="13" customFormat="1" ht="24" customHeight="1">
      <c r="A102" s="12"/>
      <c r="B102" s="385"/>
      <c r="C102" s="379"/>
      <c r="D102" s="372"/>
      <c r="E102" s="372"/>
      <c r="F102" s="315" t="s">
        <v>49</v>
      </c>
      <c r="G102" s="315" t="s">
        <v>50</v>
      </c>
      <c r="H102" s="381"/>
      <c r="I102" s="372"/>
      <c r="J102" s="38"/>
      <c r="K102" s="24"/>
      <c r="L102" s="3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321"/>
      <c r="AE102" s="321"/>
      <c r="AF102" s="321"/>
      <c r="AG102" s="321"/>
      <c r="AH102" s="321"/>
      <c r="AI102" s="321"/>
      <c r="AJ102" s="321"/>
      <c r="AK102" s="321"/>
      <c r="AL102" s="321"/>
      <c r="AM102" s="321"/>
      <c r="AN102" s="321"/>
      <c r="AO102" s="321"/>
      <c r="AP102" s="321"/>
      <c r="AQ102" s="321"/>
      <c r="AR102" s="321"/>
      <c r="AS102" s="321"/>
      <c r="AT102" s="321"/>
      <c r="AU102" s="321"/>
      <c r="AV102" s="321"/>
    </row>
    <row r="103" spans="1:48" ht="18" customHeight="1">
      <c r="B103" s="181" t="s">
        <v>99</v>
      </c>
      <c r="C103" s="203" t="s">
        <v>0</v>
      </c>
      <c r="D103" s="168">
        <v>10045.211382113821</v>
      </c>
      <c r="E103" s="168">
        <v>10035.065040650406</v>
      </c>
      <c r="F103" s="168">
        <v>10.146341463414501</v>
      </c>
      <c r="G103" s="169">
        <v>1.0110887594960705E-3</v>
      </c>
      <c r="H103" s="198" t="s">
        <v>59</v>
      </c>
      <c r="I103" s="382" t="s">
        <v>258</v>
      </c>
      <c r="J103" s="38"/>
      <c r="K103" s="35"/>
    </row>
    <row r="104" spans="1:48" ht="18" customHeight="1">
      <c r="B104" s="173" t="s">
        <v>101</v>
      </c>
      <c r="C104" s="206" t="s">
        <v>0</v>
      </c>
      <c r="D104" s="190">
        <v>1946.3170731707316</v>
      </c>
      <c r="E104" s="190">
        <v>1796.8373983739837</v>
      </c>
      <c r="F104" s="190">
        <v>149.47967479674799</v>
      </c>
      <c r="G104" s="176">
        <v>8.3190429435638924E-2</v>
      </c>
      <c r="H104" s="199" t="s">
        <v>59</v>
      </c>
      <c r="I104" s="383"/>
      <c r="J104" s="38"/>
      <c r="K104" s="35"/>
    </row>
    <row r="105" spans="1:48" ht="18" customHeight="1">
      <c r="B105" s="166" t="s">
        <v>102</v>
      </c>
      <c r="C105" s="203" t="s">
        <v>0</v>
      </c>
      <c r="D105" s="168">
        <v>2204.9837398373984</v>
      </c>
      <c r="E105" s="168">
        <v>2265.0081300813008</v>
      </c>
      <c r="F105" s="168">
        <v>-60.024390243902417</v>
      </c>
      <c r="G105" s="169">
        <v>-2.650073942195863E-2</v>
      </c>
      <c r="H105" s="198" t="s">
        <v>59</v>
      </c>
      <c r="I105" s="383"/>
      <c r="J105" s="38"/>
      <c r="K105" s="35"/>
    </row>
    <row r="106" spans="1:48" ht="18" customHeight="1">
      <c r="B106" s="173" t="s">
        <v>100</v>
      </c>
      <c r="C106" s="206" t="s">
        <v>0</v>
      </c>
      <c r="D106" s="190">
        <v>2735.1300813008129</v>
      </c>
      <c r="E106" s="190">
        <v>2530.3821138211383</v>
      </c>
      <c r="F106" s="190">
        <v>204.74796747967457</v>
      </c>
      <c r="G106" s="176">
        <v>8.0915829416168261E-2</v>
      </c>
      <c r="H106" s="199" t="s">
        <v>59</v>
      </c>
      <c r="I106" s="383"/>
      <c r="J106" s="38"/>
      <c r="K106" s="35"/>
    </row>
    <row r="107" spans="1:48" ht="18" customHeight="1">
      <c r="B107" s="182" t="s">
        <v>1</v>
      </c>
      <c r="C107" s="313" t="s">
        <v>0</v>
      </c>
      <c r="D107" s="197">
        <v>16931.642276422765</v>
      </c>
      <c r="E107" s="197">
        <v>16627.292682926829</v>
      </c>
      <c r="F107" s="197">
        <v>304.34959349593555</v>
      </c>
      <c r="G107" s="184">
        <v>1.8304218209164391E-2</v>
      </c>
      <c r="H107" s="184" t="s">
        <v>59</v>
      </c>
      <c r="I107" s="384"/>
      <c r="J107" s="38"/>
      <c r="K107" s="35"/>
    </row>
    <row r="108" spans="1:48" ht="7.5" customHeight="1">
      <c r="B108" s="282"/>
      <c r="C108" s="259"/>
      <c r="D108" s="285"/>
      <c r="E108" s="285"/>
      <c r="F108" s="286"/>
      <c r="G108" s="277"/>
      <c r="J108" s="38"/>
    </row>
    <row r="109" spans="1:48" ht="15" customHeight="1">
      <c r="B109" s="253" t="s">
        <v>170</v>
      </c>
      <c r="C109" s="254"/>
      <c r="D109" s="253"/>
      <c r="E109" s="253"/>
      <c r="F109" s="255"/>
      <c r="G109" s="255"/>
      <c r="H109" s="255"/>
      <c r="I109" s="256"/>
      <c r="J109" s="38"/>
      <c r="K109" s="325"/>
      <c r="L109" s="8"/>
    </row>
    <row r="110" spans="1:48" ht="24" customHeight="1">
      <c r="B110" s="381"/>
      <c r="C110" s="379" t="s">
        <v>85</v>
      </c>
      <c r="D110" s="372">
        <v>2016</v>
      </c>
      <c r="E110" s="372">
        <v>2015</v>
      </c>
      <c r="F110" s="381" t="s">
        <v>268</v>
      </c>
      <c r="G110" s="381"/>
      <c r="H110" s="381" t="s">
        <v>53</v>
      </c>
      <c r="I110" s="372" t="s">
        <v>62</v>
      </c>
      <c r="J110" s="38"/>
      <c r="K110" s="24"/>
      <c r="L110" s="3"/>
    </row>
    <row r="111" spans="1:48" s="13" customFormat="1" ht="24" customHeight="1">
      <c r="A111" s="12"/>
      <c r="B111" s="385"/>
      <c r="C111" s="379"/>
      <c r="D111" s="372"/>
      <c r="E111" s="372"/>
      <c r="F111" s="315" t="s">
        <v>49</v>
      </c>
      <c r="G111" s="315" t="s">
        <v>50</v>
      </c>
      <c r="H111" s="381"/>
      <c r="I111" s="372"/>
      <c r="J111" s="38"/>
      <c r="K111" s="24"/>
      <c r="L111" s="3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321"/>
      <c r="AE111" s="321"/>
      <c r="AF111" s="321"/>
      <c r="AG111" s="321"/>
      <c r="AH111" s="321"/>
      <c r="AI111" s="321"/>
      <c r="AJ111" s="321"/>
      <c r="AK111" s="321"/>
      <c r="AL111" s="321"/>
      <c r="AM111" s="321"/>
      <c r="AN111" s="321"/>
      <c r="AO111" s="321"/>
      <c r="AP111" s="321"/>
      <c r="AQ111" s="321"/>
      <c r="AR111" s="321"/>
      <c r="AS111" s="321"/>
      <c r="AT111" s="321"/>
      <c r="AU111" s="321"/>
      <c r="AV111" s="321"/>
    </row>
    <row r="112" spans="1:48" ht="18" customHeight="1">
      <c r="B112" s="166" t="s">
        <v>90</v>
      </c>
      <c r="C112" s="203" t="s">
        <v>0</v>
      </c>
      <c r="D112" s="168">
        <v>17306847</v>
      </c>
      <c r="E112" s="168">
        <v>15794312</v>
      </c>
      <c r="F112" s="168">
        <v>1512535</v>
      </c>
      <c r="G112" s="169">
        <v>9.5764538525008325E-2</v>
      </c>
      <c r="H112" s="171" t="s">
        <v>58</v>
      </c>
      <c r="I112" s="319" t="s">
        <v>66</v>
      </c>
      <c r="J112" s="38"/>
      <c r="K112" s="35"/>
      <c r="L112" s="15"/>
    </row>
    <row r="113" spans="1:48" ht="18" customHeight="1">
      <c r="B113" s="173" t="s">
        <v>91</v>
      </c>
      <c r="C113" s="206" t="s">
        <v>0</v>
      </c>
      <c r="D113" s="190">
        <v>41579.743999999999</v>
      </c>
      <c r="E113" s="190">
        <v>39120.400999999998</v>
      </c>
      <c r="F113" s="190">
        <v>2459.3430000000008</v>
      </c>
      <c r="G113" s="176">
        <v>6.2865996695688375E-2</v>
      </c>
      <c r="H113" s="174" t="s">
        <v>57</v>
      </c>
      <c r="I113" s="200" t="s">
        <v>65</v>
      </c>
      <c r="J113" s="38"/>
      <c r="K113" s="35"/>
      <c r="L113" s="50"/>
    </row>
    <row r="114" spans="1:48" ht="15" customHeight="1">
      <c r="E114" s="287"/>
      <c r="J114" s="38"/>
    </row>
    <row r="115" spans="1:48" ht="15" customHeight="1">
      <c r="B115" s="253" t="s">
        <v>44</v>
      </c>
      <c r="C115" s="254"/>
      <c r="D115" s="253"/>
      <c r="E115" s="288"/>
      <c r="F115" s="255"/>
      <c r="G115" s="255"/>
      <c r="H115" s="255"/>
      <c r="I115" s="256"/>
      <c r="J115" s="38"/>
      <c r="K115" s="325"/>
      <c r="L115" s="8"/>
    </row>
    <row r="116" spans="1:48" ht="24" customHeight="1">
      <c r="B116" s="377" t="s">
        <v>262</v>
      </c>
      <c r="C116" s="379" t="s">
        <v>85</v>
      </c>
      <c r="D116" s="372">
        <v>2016</v>
      </c>
      <c r="E116" s="372">
        <v>2015</v>
      </c>
      <c r="F116" s="381" t="s">
        <v>268</v>
      </c>
      <c r="G116" s="381"/>
      <c r="H116" s="381" t="s">
        <v>53</v>
      </c>
      <c r="I116" s="372" t="s">
        <v>62</v>
      </c>
      <c r="J116" s="38"/>
      <c r="K116" s="24"/>
      <c r="L116" s="3"/>
    </row>
    <row r="117" spans="1:48" s="13" customFormat="1" ht="24" customHeight="1">
      <c r="A117" s="12"/>
      <c r="B117" s="378"/>
      <c r="C117" s="379"/>
      <c r="D117" s="372"/>
      <c r="E117" s="372"/>
      <c r="F117" s="315" t="s">
        <v>49</v>
      </c>
      <c r="G117" s="315" t="s">
        <v>50</v>
      </c>
      <c r="H117" s="381"/>
      <c r="I117" s="372"/>
      <c r="J117" s="38"/>
      <c r="K117" s="24"/>
      <c r="L117" s="3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321"/>
      <c r="AE117" s="321"/>
      <c r="AF117" s="321"/>
      <c r="AG117" s="321"/>
      <c r="AH117" s="321"/>
      <c r="AI117" s="321"/>
      <c r="AJ117" s="321"/>
      <c r="AK117" s="321"/>
      <c r="AL117" s="321"/>
      <c r="AM117" s="321"/>
      <c r="AN117" s="321"/>
      <c r="AO117" s="321"/>
      <c r="AP117" s="321"/>
      <c r="AQ117" s="321"/>
      <c r="AR117" s="321"/>
      <c r="AS117" s="321"/>
      <c r="AT117" s="321"/>
      <c r="AU117" s="321"/>
      <c r="AV117" s="321"/>
    </row>
    <row r="118" spans="1:48" ht="17.25" customHeight="1">
      <c r="B118" s="166" t="s">
        <v>45</v>
      </c>
      <c r="C118" s="203" t="s">
        <v>0</v>
      </c>
      <c r="D118" s="172">
        <v>121.715654</v>
      </c>
      <c r="E118" s="172">
        <v>124.71647900000001</v>
      </c>
      <c r="F118" s="172">
        <v>-3.0008250000000061</v>
      </c>
      <c r="G118" s="169">
        <v>-2.4061174786693673E-2</v>
      </c>
      <c r="H118" s="170" t="s">
        <v>262</v>
      </c>
      <c r="I118" s="317" t="s">
        <v>32</v>
      </c>
      <c r="J118" s="38"/>
      <c r="K118" s="21"/>
      <c r="L118" s="18"/>
    </row>
    <row r="119" spans="1:48" ht="17.25" customHeight="1">
      <c r="B119" s="173" t="s">
        <v>46</v>
      </c>
      <c r="C119" s="206" t="s">
        <v>0</v>
      </c>
      <c r="D119" s="175">
        <v>63.756568999999992</v>
      </c>
      <c r="E119" s="175">
        <v>60.703295000000004</v>
      </c>
      <c r="F119" s="175">
        <v>3.0532739999999876</v>
      </c>
      <c r="G119" s="176">
        <v>5.0298324003663852E-2</v>
      </c>
      <c r="H119" s="177" t="s">
        <v>262</v>
      </c>
      <c r="I119" s="318" t="s">
        <v>32</v>
      </c>
      <c r="J119" s="38"/>
      <c r="K119" s="21"/>
      <c r="L119" s="18"/>
    </row>
    <row r="120" spans="1:48" ht="17.25" customHeight="1">
      <c r="B120" s="178" t="s">
        <v>47</v>
      </c>
      <c r="C120" s="203" t="s">
        <v>0</v>
      </c>
      <c r="D120" s="179">
        <v>185.47222299999999</v>
      </c>
      <c r="E120" s="179">
        <v>185.41977400000002</v>
      </c>
      <c r="F120" s="179">
        <v>5.2448999999967327E-2</v>
      </c>
      <c r="G120" s="180">
        <v>2.8286627077855897E-4</v>
      </c>
      <c r="H120" s="170" t="s">
        <v>262</v>
      </c>
      <c r="I120" s="317" t="s">
        <v>32</v>
      </c>
      <c r="J120" s="38"/>
      <c r="K120" s="21"/>
      <c r="L120" s="18"/>
    </row>
    <row r="121" spans="1:48" ht="17.25" customHeight="1">
      <c r="B121" s="173" t="s">
        <v>240</v>
      </c>
      <c r="C121" s="206" t="s">
        <v>0</v>
      </c>
      <c r="D121" s="175">
        <v>24.147625000000001</v>
      </c>
      <c r="E121" s="175">
        <v>23.407217000000003</v>
      </c>
      <c r="F121" s="175">
        <v>0.74040799999999862</v>
      </c>
      <c r="G121" s="176">
        <v>3.1631611737525267E-2</v>
      </c>
      <c r="H121" s="177" t="s">
        <v>262</v>
      </c>
      <c r="I121" s="318" t="s">
        <v>32</v>
      </c>
      <c r="J121" s="38"/>
      <c r="K121" s="21"/>
      <c r="L121" s="18"/>
    </row>
    <row r="122" spans="1:48" ht="17.25" customHeight="1">
      <c r="B122" s="166" t="s">
        <v>241</v>
      </c>
      <c r="C122" s="203" t="s">
        <v>0</v>
      </c>
      <c r="D122" s="172">
        <v>36.169511</v>
      </c>
      <c r="E122" s="172">
        <v>35.839908999999999</v>
      </c>
      <c r="F122" s="172">
        <v>0.32960200000000128</v>
      </c>
      <c r="G122" s="169">
        <v>9.1965077255078409E-3</v>
      </c>
      <c r="H122" s="170" t="s">
        <v>262</v>
      </c>
      <c r="I122" s="317" t="s">
        <v>32</v>
      </c>
      <c r="J122" s="38"/>
      <c r="K122" s="21"/>
      <c r="L122" s="18"/>
    </row>
    <row r="123" spans="1:48" ht="17.25" customHeight="1">
      <c r="B123" s="173" t="s">
        <v>48</v>
      </c>
      <c r="C123" s="206" t="s">
        <v>0</v>
      </c>
      <c r="D123" s="175">
        <v>8.5617380000000001</v>
      </c>
      <c r="E123" s="175">
        <v>8.0897570000000005</v>
      </c>
      <c r="F123" s="175">
        <v>0.47198099999999954</v>
      </c>
      <c r="G123" s="176">
        <v>5.8343037992364843E-2</v>
      </c>
      <c r="H123" s="177" t="s">
        <v>262</v>
      </c>
      <c r="I123" s="318" t="s">
        <v>32</v>
      </c>
      <c r="J123" s="38"/>
      <c r="K123" s="21"/>
      <c r="L123" s="18"/>
    </row>
    <row r="124" spans="1:48" ht="17.25" customHeight="1">
      <c r="B124" s="181" t="s">
        <v>239</v>
      </c>
      <c r="C124" s="203" t="s">
        <v>0</v>
      </c>
      <c r="D124" s="172">
        <v>29.332284000000001</v>
      </c>
      <c r="E124" s="172">
        <v>28.112003999999999</v>
      </c>
      <c r="F124" s="172">
        <v>1.2202800000000025</v>
      </c>
      <c r="G124" s="169">
        <v>4.3407791205493762E-2</v>
      </c>
      <c r="H124" s="170" t="s">
        <v>262</v>
      </c>
      <c r="I124" s="317" t="s">
        <v>32</v>
      </c>
      <c r="J124" s="38"/>
      <c r="K124" s="21"/>
      <c r="L124" s="18"/>
    </row>
    <row r="125" spans="1:48" ht="17.25" customHeight="1">
      <c r="B125" s="173" t="s">
        <v>242</v>
      </c>
      <c r="C125" s="206" t="s">
        <v>0</v>
      </c>
      <c r="D125" s="175">
        <v>10.376836000000001</v>
      </c>
      <c r="E125" s="175">
        <v>9.8566509999999994</v>
      </c>
      <c r="F125" s="175">
        <v>0.52018500000000145</v>
      </c>
      <c r="G125" s="176">
        <v>5.2775024701595008E-2</v>
      </c>
      <c r="H125" s="177" t="s">
        <v>262</v>
      </c>
      <c r="I125" s="318" t="s">
        <v>32</v>
      </c>
      <c r="J125" s="38"/>
      <c r="K125" s="21"/>
      <c r="L125" s="18"/>
    </row>
    <row r="126" spans="1:48" ht="17.25" customHeight="1">
      <c r="B126" s="166" t="s">
        <v>243</v>
      </c>
      <c r="C126" s="203" t="s">
        <v>0</v>
      </c>
      <c r="D126" s="172">
        <v>12.556221000000001</v>
      </c>
      <c r="E126" s="172">
        <v>12.222408</v>
      </c>
      <c r="F126" s="172">
        <v>0.33381300000000103</v>
      </c>
      <c r="G126" s="169">
        <v>2.7311557591597424E-2</v>
      </c>
      <c r="H126" s="170" t="s">
        <v>262</v>
      </c>
      <c r="I126" s="317" t="s">
        <v>32</v>
      </c>
      <c r="J126" s="38"/>
      <c r="K126" s="21"/>
      <c r="L126" s="18"/>
    </row>
    <row r="127" spans="1:48" ht="18" customHeight="1">
      <c r="B127" s="182" t="s">
        <v>267</v>
      </c>
      <c r="C127" s="313" t="s">
        <v>0</v>
      </c>
      <c r="D127" s="183">
        <v>306.61643800000002</v>
      </c>
      <c r="E127" s="183">
        <v>302.94772</v>
      </c>
      <c r="F127" s="183">
        <v>3.6687180000000126</v>
      </c>
      <c r="G127" s="184">
        <v>1.2110069684630798E-2</v>
      </c>
      <c r="H127" s="184" t="s">
        <v>262</v>
      </c>
      <c r="I127" s="185" t="s">
        <v>32</v>
      </c>
      <c r="J127" s="38"/>
      <c r="K127" s="28"/>
      <c r="L127" s="16"/>
    </row>
    <row r="128" spans="1:48" s="7" customFormat="1" ht="3.75" customHeight="1">
      <c r="B128" s="289"/>
      <c r="C128" s="290"/>
      <c r="D128" s="291"/>
      <c r="E128" s="291"/>
      <c r="F128" s="292"/>
      <c r="G128" s="293"/>
      <c r="H128" s="16"/>
      <c r="I128" s="294"/>
      <c r="J128" s="38"/>
      <c r="K128" s="28"/>
      <c r="L128" s="16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321"/>
      <c r="AE128" s="321"/>
      <c r="AF128" s="321"/>
      <c r="AG128" s="321"/>
      <c r="AH128" s="321"/>
      <c r="AI128" s="321"/>
      <c r="AJ128" s="321"/>
      <c r="AK128" s="321"/>
      <c r="AL128" s="321"/>
      <c r="AM128" s="321"/>
      <c r="AN128" s="321"/>
      <c r="AO128" s="321"/>
      <c r="AP128" s="321"/>
      <c r="AQ128" s="321"/>
      <c r="AR128" s="321"/>
      <c r="AS128" s="321"/>
      <c r="AT128" s="321"/>
      <c r="AU128" s="321"/>
      <c r="AV128" s="321"/>
    </row>
    <row r="129" spans="2:48" s="7" customFormat="1" ht="24" customHeight="1">
      <c r="B129" s="377" t="s">
        <v>263</v>
      </c>
      <c r="C129" s="379" t="s">
        <v>85</v>
      </c>
      <c r="D129" s="380">
        <v>2016</v>
      </c>
      <c r="E129" s="380">
        <v>2015</v>
      </c>
      <c r="F129" s="381" t="s">
        <v>256</v>
      </c>
      <c r="G129" s="381"/>
      <c r="H129" s="381" t="s">
        <v>53</v>
      </c>
      <c r="I129" s="372" t="s">
        <v>62</v>
      </c>
      <c r="J129" s="38"/>
      <c r="K129" s="28"/>
      <c r="L129" s="16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321"/>
      <c r="AE129" s="321"/>
      <c r="AF129" s="321"/>
      <c r="AG129" s="321"/>
      <c r="AH129" s="321"/>
      <c r="AI129" s="321"/>
      <c r="AJ129" s="321"/>
      <c r="AK129" s="321"/>
      <c r="AL129" s="321"/>
      <c r="AM129" s="321"/>
      <c r="AN129" s="321"/>
      <c r="AO129" s="321"/>
      <c r="AP129" s="321"/>
      <c r="AQ129" s="321"/>
      <c r="AR129" s="321"/>
      <c r="AS129" s="321"/>
      <c r="AT129" s="321"/>
      <c r="AU129" s="321"/>
      <c r="AV129" s="321"/>
    </row>
    <row r="130" spans="2:48" s="7" customFormat="1" ht="24" customHeight="1">
      <c r="B130" s="378"/>
      <c r="C130" s="379"/>
      <c r="D130" s="380"/>
      <c r="E130" s="380"/>
      <c r="F130" s="315" t="s">
        <v>49</v>
      </c>
      <c r="G130" s="315" t="s">
        <v>50</v>
      </c>
      <c r="H130" s="381"/>
      <c r="I130" s="372"/>
      <c r="J130" s="38"/>
      <c r="K130" s="28"/>
      <c r="L130" s="16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321"/>
      <c r="AE130" s="321"/>
      <c r="AF130" s="321"/>
      <c r="AG130" s="321"/>
      <c r="AH130" s="321"/>
      <c r="AI130" s="321"/>
      <c r="AJ130" s="321"/>
      <c r="AK130" s="321"/>
      <c r="AL130" s="321"/>
      <c r="AM130" s="321"/>
      <c r="AN130" s="321"/>
      <c r="AO130" s="321"/>
      <c r="AP130" s="321"/>
      <c r="AQ130" s="321"/>
      <c r="AR130" s="321"/>
      <c r="AS130" s="321"/>
      <c r="AT130" s="321"/>
      <c r="AU130" s="321"/>
      <c r="AV130" s="321"/>
    </row>
    <row r="131" spans="2:48" s="7" customFormat="1" ht="16.5" customHeight="1">
      <c r="B131" s="196" t="s">
        <v>260</v>
      </c>
      <c r="C131" s="203" t="s">
        <v>0</v>
      </c>
      <c r="D131" s="172">
        <v>4.5538000000000002E-2</v>
      </c>
      <c r="E131" s="172">
        <v>4.4285000000000005E-2</v>
      </c>
      <c r="F131" s="172">
        <v>1.2529999999999972E-3</v>
      </c>
      <c r="G131" s="169">
        <v>2.8294004742011936E-2</v>
      </c>
      <c r="H131" s="170" t="s">
        <v>263</v>
      </c>
      <c r="I131" s="317" t="s">
        <v>32</v>
      </c>
      <c r="J131" s="38"/>
      <c r="K131" s="28"/>
      <c r="L131" s="16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321"/>
      <c r="AE131" s="321"/>
      <c r="AF131" s="321"/>
      <c r="AG131" s="321"/>
      <c r="AH131" s="321"/>
      <c r="AI131" s="321"/>
      <c r="AJ131" s="321"/>
      <c r="AK131" s="321"/>
      <c r="AL131" s="321"/>
      <c r="AM131" s="321"/>
      <c r="AN131" s="321"/>
      <c r="AO131" s="321"/>
      <c r="AP131" s="321"/>
      <c r="AQ131" s="321"/>
      <c r="AR131" s="321"/>
      <c r="AS131" s="321"/>
      <c r="AT131" s="321"/>
      <c r="AU131" s="321"/>
      <c r="AV131" s="321"/>
    </row>
    <row r="132" spans="2:48" s="7" customFormat="1" ht="16.5" customHeight="1">
      <c r="B132" s="173" t="s">
        <v>261</v>
      </c>
      <c r="C132" s="206" t="s">
        <v>0</v>
      </c>
      <c r="D132" s="175">
        <v>0.12844800000000001</v>
      </c>
      <c r="E132" s="175">
        <v>0.12407700000000001</v>
      </c>
      <c r="F132" s="175">
        <v>4.3709999999999999E-3</v>
      </c>
      <c r="G132" s="176">
        <v>3.522812447109458E-2</v>
      </c>
      <c r="H132" s="177" t="s">
        <v>263</v>
      </c>
      <c r="I132" s="318" t="s">
        <v>32</v>
      </c>
      <c r="J132" s="38"/>
      <c r="K132" s="28"/>
      <c r="L132" s="16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321"/>
      <c r="AE132" s="321"/>
      <c r="AF132" s="321"/>
      <c r="AG132" s="321"/>
      <c r="AH132" s="321"/>
      <c r="AI132" s="321"/>
      <c r="AJ132" s="321"/>
      <c r="AK132" s="321"/>
      <c r="AL132" s="321"/>
      <c r="AM132" s="321"/>
      <c r="AN132" s="321"/>
      <c r="AO132" s="321"/>
      <c r="AP132" s="321"/>
      <c r="AQ132" s="321"/>
      <c r="AR132" s="321"/>
      <c r="AS132" s="321"/>
      <c r="AT132" s="321"/>
      <c r="AU132" s="321"/>
      <c r="AV132" s="321"/>
    </row>
    <row r="133" spans="2:48" s="7" customFormat="1" ht="18" customHeight="1">
      <c r="B133" s="182" t="s">
        <v>265</v>
      </c>
      <c r="C133" s="313" t="s">
        <v>0</v>
      </c>
      <c r="D133" s="183">
        <v>0.173986</v>
      </c>
      <c r="E133" s="183">
        <v>0.16836200000000001</v>
      </c>
      <c r="F133" s="183">
        <v>5.6239999999999901E-3</v>
      </c>
      <c r="G133" s="184">
        <v>3.3404212351955787E-2</v>
      </c>
      <c r="H133" s="184" t="s">
        <v>263</v>
      </c>
      <c r="I133" s="185" t="s">
        <v>32</v>
      </c>
      <c r="J133" s="38"/>
      <c r="K133" s="28"/>
      <c r="L133" s="16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321"/>
      <c r="AE133" s="321"/>
      <c r="AF133" s="321"/>
      <c r="AG133" s="321"/>
      <c r="AH133" s="321"/>
      <c r="AI133" s="321"/>
      <c r="AJ133" s="321"/>
      <c r="AK133" s="321"/>
      <c r="AL133" s="321"/>
      <c r="AM133" s="321"/>
      <c r="AN133" s="321"/>
      <c r="AO133" s="321"/>
      <c r="AP133" s="321"/>
      <c r="AQ133" s="321"/>
      <c r="AR133" s="321"/>
      <c r="AS133" s="321"/>
      <c r="AT133" s="321"/>
      <c r="AU133" s="321"/>
      <c r="AV133" s="321"/>
    </row>
    <row r="134" spans="2:48" s="7" customFormat="1" ht="3" customHeight="1">
      <c r="B134" s="289"/>
      <c r="C134" s="290"/>
      <c r="D134" s="291"/>
      <c r="E134" s="291"/>
      <c r="F134" s="292"/>
      <c r="G134" s="293"/>
      <c r="H134" s="293"/>
      <c r="I134" s="294"/>
      <c r="J134" s="38"/>
      <c r="K134" s="28"/>
      <c r="L134" s="16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321"/>
      <c r="AE134" s="321"/>
      <c r="AF134" s="321"/>
      <c r="AG134" s="321"/>
      <c r="AH134" s="321"/>
      <c r="AI134" s="321"/>
      <c r="AJ134" s="321"/>
      <c r="AK134" s="321"/>
      <c r="AL134" s="321"/>
      <c r="AM134" s="321"/>
      <c r="AN134" s="321"/>
      <c r="AO134" s="321"/>
      <c r="AP134" s="321"/>
      <c r="AQ134" s="321"/>
      <c r="AR134" s="321"/>
      <c r="AS134" s="321"/>
      <c r="AT134" s="321"/>
      <c r="AU134" s="321"/>
      <c r="AV134" s="321"/>
    </row>
    <row r="135" spans="2:48" s="7" customFormat="1" ht="18" customHeight="1">
      <c r="B135" s="182" t="s">
        <v>266</v>
      </c>
      <c r="C135" s="313" t="s">
        <v>0</v>
      </c>
      <c r="D135" s="183">
        <v>306.79042400000003</v>
      </c>
      <c r="E135" s="183">
        <v>303.11608200000001</v>
      </c>
      <c r="F135" s="183">
        <v>3.6743420000000242</v>
      </c>
      <c r="G135" s="184">
        <v>1.2121897247273195E-2</v>
      </c>
      <c r="H135" s="184" t="s">
        <v>264</v>
      </c>
      <c r="I135" s="185" t="s">
        <v>32</v>
      </c>
      <c r="J135" s="38"/>
      <c r="K135" s="28"/>
      <c r="L135" s="16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321"/>
      <c r="AE135" s="321"/>
      <c r="AF135" s="321"/>
      <c r="AG135" s="321"/>
      <c r="AH135" s="321"/>
      <c r="AI135" s="321"/>
      <c r="AJ135" s="321"/>
      <c r="AK135" s="321"/>
      <c r="AL135" s="321"/>
      <c r="AM135" s="321"/>
      <c r="AN135" s="321"/>
      <c r="AO135" s="321"/>
      <c r="AP135" s="321"/>
      <c r="AQ135" s="321"/>
      <c r="AR135" s="321"/>
      <c r="AS135" s="321"/>
      <c r="AT135" s="321"/>
      <c r="AU135" s="321"/>
      <c r="AV135" s="321"/>
    </row>
    <row r="136" spans="2:48" ht="15" customHeight="1">
      <c r="B136" s="258"/>
      <c r="J136" s="38"/>
    </row>
    <row r="137" spans="2:48" ht="15" customHeight="1">
      <c r="B137" s="253" t="s">
        <v>94</v>
      </c>
      <c r="C137" s="254"/>
      <c r="D137" s="253"/>
      <c r="E137" s="253"/>
      <c r="F137" s="255"/>
      <c r="G137" s="255"/>
      <c r="H137" s="255"/>
      <c r="I137" s="256"/>
      <c r="J137" s="38"/>
      <c r="K137" s="325"/>
      <c r="L137" s="8"/>
    </row>
    <row r="138" spans="2:48" ht="27.75" customHeight="1">
      <c r="B138" s="201"/>
      <c r="C138" s="312" t="s">
        <v>85</v>
      </c>
      <c r="D138" s="315">
        <v>2016</v>
      </c>
      <c r="E138" s="315" t="s">
        <v>268</v>
      </c>
      <c r="F138" s="313" t="s">
        <v>53</v>
      </c>
      <c r="G138" s="295"/>
      <c r="H138" s="296"/>
      <c r="I138" s="297"/>
      <c r="J138" s="38"/>
      <c r="K138" s="1"/>
      <c r="L138" s="1"/>
      <c r="AT138" s="4"/>
      <c r="AU138" s="4"/>
      <c r="AV138" s="4"/>
    </row>
    <row r="139" spans="2:48" s="12" customFormat="1" ht="16.5" customHeight="1">
      <c r="B139" s="298" t="s">
        <v>176</v>
      </c>
      <c r="C139" s="254"/>
      <c r="D139" s="299"/>
      <c r="E139" s="296"/>
      <c r="F139" s="297"/>
      <c r="G139" s="295"/>
      <c r="H139" s="296"/>
      <c r="I139" s="297"/>
      <c r="J139" s="38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321"/>
      <c r="AE139" s="321"/>
      <c r="AF139" s="321"/>
      <c r="AG139" s="321"/>
      <c r="AH139" s="321"/>
      <c r="AI139" s="321"/>
      <c r="AJ139" s="321"/>
      <c r="AK139" s="321"/>
      <c r="AL139" s="321"/>
      <c r="AM139" s="321"/>
      <c r="AN139" s="321"/>
      <c r="AO139" s="321"/>
      <c r="AP139" s="321"/>
      <c r="AQ139" s="321"/>
      <c r="AR139" s="321"/>
      <c r="AS139" s="321"/>
    </row>
    <row r="140" spans="2:48" ht="17.25" customHeight="1">
      <c r="B140" s="202" t="s">
        <v>41</v>
      </c>
      <c r="C140" s="203" t="s">
        <v>276</v>
      </c>
      <c r="D140" s="172" t="s">
        <v>51</v>
      </c>
      <c r="E140" s="204">
        <v>3.4000000000000002E-2</v>
      </c>
      <c r="F140" s="205" t="s">
        <v>54</v>
      </c>
      <c r="G140" s="300"/>
      <c r="H140" s="273"/>
      <c r="I140" s="272"/>
      <c r="J140" s="38"/>
      <c r="K140" s="1"/>
      <c r="L140" s="1"/>
      <c r="AT140" s="4"/>
      <c r="AU140" s="4"/>
      <c r="AV140" s="4"/>
    </row>
    <row r="141" spans="2:48" ht="17.25" customHeight="1">
      <c r="B141" s="173" t="s">
        <v>39</v>
      </c>
      <c r="C141" s="206" t="s">
        <v>276</v>
      </c>
      <c r="D141" s="190">
        <v>2364.6999999999998</v>
      </c>
      <c r="E141" s="176">
        <v>4.642003717143095E-2</v>
      </c>
      <c r="F141" s="207" t="s">
        <v>55</v>
      </c>
      <c r="G141" s="300"/>
      <c r="H141" s="273"/>
      <c r="I141" s="272"/>
      <c r="J141" s="38"/>
      <c r="K141" s="1"/>
      <c r="L141" s="1"/>
      <c r="AT141" s="4"/>
      <c r="AU141" s="4"/>
      <c r="AV141" s="4"/>
    </row>
    <row r="142" spans="2:48" ht="17.25" customHeight="1">
      <c r="B142" s="166" t="s">
        <v>40</v>
      </c>
      <c r="C142" s="203" t="s">
        <v>276</v>
      </c>
      <c r="D142" s="168">
        <v>439.4</v>
      </c>
      <c r="E142" s="169">
        <v>-0.16953316953316966</v>
      </c>
      <c r="F142" s="205" t="s">
        <v>55</v>
      </c>
      <c r="G142" s="300"/>
      <c r="H142" s="273"/>
      <c r="I142" s="272"/>
      <c r="J142" s="38"/>
      <c r="K142" s="1"/>
      <c r="L142" s="1"/>
      <c r="AT142" s="4"/>
      <c r="AU142" s="4"/>
      <c r="AV142" s="4"/>
    </row>
    <row r="143" spans="2:48" ht="17.25" customHeight="1">
      <c r="B143" s="173" t="s">
        <v>79</v>
      </c>
      <c r="C143" s="206" t="s">
        <v>276</v>
      </c>
      <c r="D143" s="176">
        <v>0.15669911914696338</v>
      </c>
      <c r="E143" s="176">
        <v>-0.17403482632968026</v>
      </c>
      <c r="F143" s="207" t="s">
        <v>55</v>
      </c>
      <c r="G143" s="300"/>
      <c r="H143" s="273"/>
      <c r="I143" s="272"/>
      <c r="J143" s="38"/>
      <c r="K143" s="1"/>
      <c r="L143" s="1"/>
      <c r="AT143" s="4"/>
      <c r="AU143" s="4"/>
      <c r="AV143" s="4"/>
    </row>
    <row r="144" spans="2:48" s="22" customFormat="1" ht="16.5" customHeight="1">
      <c r="B144" s="298" t="s">
        <v>110</v>
      </c>
      <c r="C144" s="254"/>
      <c r="D144" s="301"/>
      <c r="E144" s="302"/>
      <c r="F144" s="303"/>
      <c r="G144" s="300"/>
      <c r="H144" s="303"/>
      <c r="I144" s="272"/>
      <c r="J144" s="38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321"/>
      <c r="AE144" s="321"/>
      <c r="AF144" s="321"/>
      <c r="AG144" s="321"/>
      <c r="AH144" s="321"/>
      <c r="AI144" s="321"/>
      <c r="AJ144" s="321"/>
      <c r="AK144" s="321"/>
      <c r="AL144" s="321"/>
      <c r="AM144" s="321"/>
      <c r="AN144" s="321"/>
      <c r="AO144" s="321"/>
      <c r="AP144" s="321"/>
      <c r="AQ144" s="321"/>
      <c r="AR144" s="321"/>
      <c r="AS144" s="321"/>
    </row>
    <row r="145" spans="2:48" ht="17.25" customHeight="1">
      <c r="B145" s="166" t="s">
        <v>42</v>
      </c>
      <c r="C145" s="203" t="s">
        <v>277</v>
      </c>
      <c r="D145" s="192">
        <v>104.768</v>
      </c>
      <c r="E145" s="169">
        <v>1.0701727564592645E-3</v>
      </c>
      <c r="F145" s="205" t="s">
        <v>54</v>
      </c>
      <c r="G145" s="300"/>
      <c r="H145" s="273"/>
      <c r="I145" s="272"/>
      <c r="J145" s="38"/>
      <c r="K145" s="1"/>
      <c r="L145" s="1"/>
      <c r="AT145" s="4"/>
      <c r="AU145" s="4"/>
      <c r="AV145" s="4"/>
    </row>
    <row r="146" spans="2:48" ht="17.25" customHeight="1">
      <c r="B146" s="173" t="s">
        <v>171</v>
      </c>
      <c r="C146" s="206" t="s">
        <v>11</v>
      </c>
      <c r="D146" s="190">
        <v>9727.402</v>
      </c>
      <c r="E146" s="176">
        <v>4.9493659386867339E-2</v>
      </c>
      <c r="F146" s="208" t="s">
        <v>55</v>
      </c>
      <c r="G146" s="300"/>
      <c r="H146" s="273"/>
      <c r="I146" s="272"/>
      <c r="J146" s="38"/>
      <c r="K146" s="1"/>
      <c r="L146" s="1"/>
      <c r="AT146" s="4"/>
      <c r="AU146" s="4"/>
      <c r="AV146" s="4"/>
    </row>
    <row r="147" spans="2:48" ht="17.25" customHeight="1">
      <c r="B147" s="166" t="s">
        <v>172</v>
      </c>
      <c r="C147" s="203" t="s">
        <v>196</v>
      </c>
      <c r="D147" s="168">
        <v>1310.5889999999999</v>
      </c>
      <c r="E147" s="169">
        <v>0.23324365753065024</v>
      </c>
      <c r="F147" s="205" t="s">
        <v>55</v>
      </c>
      <c r="G147" s="300"/>
      <c r="H147" s="273"/>
      <c r="I147" s="272"/>
      <c r="J147" s="38"/>
      <c r="K147" s="1"/>
      <c r="L147" s="1"/>
      <c r="AT147" s="4"/>
      <c r="AU147" s="4"/>
      <c r="AV147" s="4"/>
    </row>
    <row r="148" spans="2:48" s="7" customFormat="1" ht="16.5" customHeight="1">
      <c r="B148" s="298" t="s">
        <v>234</v>
      </c>
      <c r="C148" s="254"/>
      <c r="D148" s="304"/>
      <c r="E148" s="305"/>
      <c r="F148" s="304"/>
      <c r="G148" s="300"/>
      <c r="H148" s="304"/>
      <c r="I148" s="272"/>
      <c r="J148" s="38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321"/>
      <c r="AE148" s="321"/>
      <c r="AF148" s="321"/>
      <c r="AG148" s="321"/>
      <c r="AH148" s="321"/>
      <c r="AI148" s="321"/>
      <c r="AJ148" s="321"/>
      <c r="AK148" s="321"/>
      <c r="AL148" s="321"/>
      <c r="AM148" s="321"/>
      <c r="AN148" s="321"/>
      <c r="AO148" s="321"/>
      <c r="AP148" s="321"/>
      <c r="AQ148" s="321"/>
      <c r="AR148" s="321"/>
      <c r="AS148" s="321"/>
    </row>
    <row r="149" spans="2:48" ht="17.25" customHeight="1">
      <c r="B149" s="166" t="s">
        <v>228</v>
      </c>
      <c r="C149" s="203" t="s">
        <v>277</v>
      </c>
      <c r="D149" s="192">
        <v>41.16</v>
      </c>
      <c r="E149" s="204">
        <v>-2.4644549763033319E-2</v>
      </c>
      <c r="F149" s="205" t="s">
        <v>56</v>
      </c>
      <c r="G149" s="300"/>
      <c r="H149" s="273"/>
      <c r="I149" s="272"/>
      <c r="J149" s="38"/>
      <c r="K149" s="1"/>
      <c r="L149" s="1"/>
      <c r="AT149" s="4"/>
      <c r="AU149" s="4"/>
      <c r="AV149" s="4"/>
    </row>
    <row r="150" spans="2:48" ht="17.25" customHeight="1">
      <c r="B150" s="173" t="s">
        <v>87</v>
      </c>
      <c r="C150" s="206" t="s">
        <v>277</v>
      </c>
      <c r="D150" s="193">
        <v>86.393000000000001</v>
      </c>
      <c r="E150" s="209">
        <v>-7.8051799758822593E-2</v>
      </c>
      <c r="F150" s="208" t="s">
        <v>54</v>
      </c>
      <c r="G150" s="300"/>
      <c r="H150" s="273"/>
      <c r="I150" s="272"/>
      <c r="J150" s="38"/>
      <c r="K150" s="1"/>
      <c r="L150" s="1"/>
      <c r="AT150" s="4"/>
      <c r="AU150" s="4"/>
      <c r="AV150" s="4"/>
    </row>
    <row r="151" spans="2:48" ht="17.25" customHeight="1">
      <c r="B151" s="166" t="s">
        <v>236</v>
      </c>
      <c r="C151" s="203" t="s">
        <v>278</v>
      </c>
      <c r="D151" s="194">
        <v>1.0526</v>
      </c>
      <c r="E151" s="204">
        <v>-0.11182875048058771</v>
      </c>
      <c r="F151" s="205" t="s">
        <v>78</v>
      </c>
      <c r="G151" s="300"/>
      <c r="H151" s="273"/>
      <c r="I151" s="306"/>
      <c r="J151" s="38"/>
      <c r="K151" s="1"/>
      <c r="L151" s="1"/>
      <c r="AT151" s="4"/>
      <c r="AU151" s="4"/>
      <c r="AV151" s="4"/>
    </row>
    <row r="152" spans="2:48" ht="17.25" customHeight="1">
      <c r="B152" s="173" t="s">
        <v>208</v>
      </c>
      <c r="C152" s="206" t="s">
        <v>196</v>
      </c>
      <c r="D152" s="190">
        <v>438.27899235000001</v>
      </c>
      <c r="E152" s="176">
        <v>2.9752875442202731E-2</v>
      </c>
      <c r="F152" s="208" t="s">
        <v>55</v>
      </c>
      <c r="G152" s="300"/>
      <c r="H152" s="273"/>
      <c r="I152" s="306"/>
      <c r="J152" s="38"/>
      <c r="K152" s="1"/>
      <c r="L152" s="1"/>
      <c r="AT152" s="4"/>
      <c r="AU152" s="4"/>
      <c r="AV152" s="4"/>
    </row>
    <row r="153" spans="2:48" ht="17.25" customHeight="1">
      <c r="B153" s="202" t="s">
        <v>233</v>
      </c>
      <c r="C153" s="203" t="s">
        <v>196</v>
      </c>
      <c r="D153" s="168">
        <v>1331773.3279538737</v>
      </c>
      <c r="E153" s="169">
        <v>2.9725172241083619E-2</v>
      </c>
      <c r="F153" s="205" t="s">
        <v>55</v>
      </c>
      <c r="G153" s="300"/>
      <c r="H153" s="273"/>
      <c r="I153" s="306"/>
      <c r="J153" s="38"/>
      <c r="K153" s="1"/>
      <c r="L153" s="1"/>
      <c r="AT153" s="4"/>
      <c r="AU153" s="4"/>
      <c r="AV153" s="4"/>
    </row>
    <row r="154" spans="2:48" ht="17.25" customHeight="1">
      <c r="B154" s="210" t="s">
        <v>118</v>
      </c>
      <c r="C154" s="206" t="s">
        <v>0</v>
      </c>
      <c r="D154" s="190">
        <v>74037</v>
      </c>
      <c r="E154" s="209">
        <v>0.10201985621362542</v>
      </c>
      <c r="F154" s="207" t="s">
        <v>55</v>
      </c>
      <c r="G154" s="300"/>
      <c r="H154" s="273"/>
      <c r="I154" s="306"/>
      <c r="J154" s="38"/>
      <c r="K154" s="1"/>
      <c r="L154" s="1"/>
      <c r="AT154" s="4"/>
      <c r="AU154" s="4"/>
      <c r="AV154" s="4"/>
    </row>
    <row r="155" spans="2:48" s="7" customFormat="1" ht="16.5" customHeight="1">
      <c r="B155" s="298" t="s">
        <v>83</v>
      </c>
      <c r="C155" s="254"/>
      <c r="D155" s="307"/>
      <c r="E155" s="305"/>
      <c r="F155" s="304"/>
      <c r="G155" s="300"/>
      <c r="H155" s="304"/>
      <c r="I155" s="272"/>
      <c r="J155" s="38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321"/>
      <c r="AE155" s="321"/>
      <c r="AF155" s="321"/>
      <c r="AG155" s="321"/>
      <c r="AH155" s="321"/>
      <c r="AI155" s="321"/>
      <c r="AJ155" s="321"/>
      <c r="AK155" s="321"/>
      <c r="AL155" s="321"/>
      <c r="AM155" s="321"/>
      <c r="AN155" s="321"/>
      <c r="AO155" s="321"/>
      <c r="AP155" s="321"/>
      <c r="AQ155" s="321"/>
      <c r="AR155" s="321"/>
      <c r="AS155" s="321"/>
    </row>
    <row r="156" spans="2:48" ht="17.25" customHeight="1">
      <c r="B156" s="166" t="s">
        <v>93</v>
      </c>
      <c r="C156" s="203" t="s">
        <v>0</v>
      </c>
      <c r="D156" s="168">
        <v>252037.65040619511</v>
      </c>
      <c r="E156" s="169">
        <v>3.8253817212040797E-2</v>
      </c>
      <c r="F156" s="205" t="s">
        <v>59</v>
      </c>
      <c r="G156" s="300"/>
      <c r="H156" s="273"/>
      <c r="I156" s="306"/>
      <c r="J156" s="321"/>
      <c r="K156" s="1"/>
      <c r="L156" s="1"/>
      <c r="AT156" s="4"/>
      <c r="AU156" s="4"/>
      <c r="AV156" s="4"/>
    </row>
    <row r="157" spans="2:48" ht="17.25" customHeight="1">
      <c r="B157" s="173" t="s">
        <v>34</v>
      </c>
      <c r="C157" s="206" t="s">
        <v>0</v>
      </c>
      <c r="D157" s="190">
        <v>914865.73973963421</v>
      </c>
      <c r="E157" s="209">
        <v>2.2370648669921334E-2</v>
      </c>
      <c r="F157" s="208" t="s">
        <v>59</v>
      </c>
      <c r="G157" s="300"/>
      <c r="H157" s="273"/>
      <c r="I157" s="306"/>
      <c r="J157" s="321"/>
      <c r="K157" s="1"/>
      <c r="L157" s="1"/>
      <c r="AT157" s="4"/>
      <c r="AU157" s="4"/>
      <c r="AV157" s="4"/>
    </row>
    <row r="158" spans="2:48" ht="17.25" customHeight="1">
      <c r="B158" s="196" t="s">
        <v>35</v>
      </c>
      <c r="C158" s="203" t="s">
        <v>0</v>
      </c>
      <c r="D158" s="211">
        <v>306.79042400000003</v>
      </c>
      <c r="E158" s="212">
        <v>1.2121897247273195E-2</v>
      </c>
      <c r="F158" s="213" t="s">
        <v>264</v>
      </c>
      <c r="G158" s="300"/>
      <c r="H158" s="273"/>
      <c r="I158" s="306"/>
      <c r="J158" s="321"/>
      <c r="K158" s="1"/>
      <c r="L158" s="1"/>
      <c r="AT158" s="4"/>
      <c r="AU158" s="4"/>
      <c r="AV158" s="4"/>
    </row>
    <row r="159" spans="2:48" ht="17.25" customHeight="1">
      <c r="B159" s="173" t="s">
        <v>174</v>
      </c>
      <c r="C159" s="206" t="s">
        <v>0</v>
      </c>
      <c r="D159" s="214">
        <v>17.616486999999999</v>
      </c>
      <c r="E159" s="176">
        <v>9.5720302981675109E-2</v>
      </c>
      <c r="F159" s="208" t="s">
        <v>57</v>
      </c>
      <c r="G159" s="300"/>
      <c r="H159" s="273"/>
      <c r="I159" s="306"/>
      <c r="J159" s="321"/>
      <c r="K159" s="1"/>
      <c r="L159" s="1"/>
      <c r="AT159" s="4"/>
      <c r="AU159" s="4"/>
      <c r="AV159" s="4"/>
    </row>
    <row r="160" spans="2:48" ht="17.25" customHeight="1">
      <c r="B160" s="196" t="s">
        <v>248</v>
      </c>
      <c r="C160" s="203" t="s">
        <v>0</v>
      </c>
      <c r="D160" s="211">
        <v>3.269279</v>
      </c>
      <c r="E160" s="212">
        <v>3.8218121168054342E-3</v>
      </c>
      <c r="F160" s="213" t="s">
        <v>245</v>
      </c>
      <c r="G160" s="300"/>
      <c r="H160" s="273"/>
      <c r="I160" s="306"/>
      <c r="J160" s="321"/>
      <c r="K160" s="1"/>
      <c r="L160" s="1"/>
      <c r="AT160" s="4"/>
      <c r="AU160" s="4"/>
      <c r="AV160" s="4"/>
    </row>
    <row r="161" spans="2:48" ht="16.5" customHeight="1">
      <c r="B161" s="298" t="s">
        <v>84</v>
      </c>
      <c r="C161" s="254"/>
      <c r="E161" s="314"/>
      <c r="G161" s="300"/>
      <c r="H161" s="308"/>
      <c r="I161" s="306"/>
      <c r="J161" s="321"/>
      <c r="K161" s="1"/>
      <c r="L161" s="1"/>
      <c r="AT161" s="4"/>
      <c r="AU161" s="4"/>
      <c r="AV161" s="4"/>
    </row>
    <row r="162" spans="2:48" ht="17.25" customHeight="1">
      <c r="B162" s="166" t="s">
        <v>96</v>
      </c>
      <c r="C162" s="203" t="s">
        <v>0</v>
      </c>
      <c r="D162" s="168">
        <v>16931.642276422765</v>
      </c>
      <c r="E162" s="169">
        <v>1.8304218209164391E-2</v>
      </c>
      <c r="F162" s="205" t="s">
        <v>59</v>
      </c>
      <c r="G162" s="300"/>
      <c r="H162" s="273"/>
      <c r="I162" s="306"/>
      <c r="J162" s="321"/>
      <c r="K162" s="1"/>
      <c r="L162" s="1"/>
      <c r="AT162" s="4"/>
      <c r="AU162" s="4"/>
      <c r="AV162" s="4"/>
    </row>
    <row r="163" spans="2:48" ht="17.25" customHeight="1">
      <c r="B163" s="173" t="s">
        <v>175</v>
      </c>
      <c r="C163" s="206" t="s">
        <v>0</v>
      </c>
      <c r="D163" s="214">
        <v>17.306847000000001</v>
      </c>
      <c r="E163" s="176">
        <v>9.5764538525008325E-2</v>
      </c>
      <c r="F163" s="208" t="s">
        <v>58</v>
      </c>
      <c r="G163" s="300"/>
      <c r="H163" s="273"/>
      <c r="I163" s="306"/>
      <c r="J163" s="321"/>
      <c r="K163" s="1"/>
      <c r="L163" s="1"/>
      <c r="AT163" s="4"/>
      <c r="AU163" s="4"/>
      <c r="AV163" s="4"/>
    </row>
    <row r="164" spans="2:48" ht="24" customHeight="1">
      <c r="B164" s="309"/>
      <c r="C164" s="310"/>
      <c r="D164" s="285"/>
      <c r="E164" s="285"/>
      <c r="F164" s="285"/>
      <c r="G164" s="300"/>
    </row>
    <row r="165" spans="2:48" ht="15" customHeight="1">
      <c r="B165" s="253" t="s">
        <v>36</v>
      </c>
      <c r="C165" s="254"/>
      <c r="D165" s="253"/>
      <c r="E165" s="253"/>
      <c r="F165" s="255"/>
      <c r="G165" s="300"/>
      <c r="H165" s="323"/>
      <c r="I165" s="324"/>
      <c r="K165" s="325"/>
      <c r="L165" s="8"/>
    </row>
    <row r="166" spans="2:48" ht="27.75" customHeight="1">
      <c r="B166" s="201"/>
      <c r="C166" s="312" t="s">
        <v>85</v>
      </c>
      <c r="D166" s="315">
        <v>2016</v>
      </c>
      <c r="E166" s="315" t="s">
        <v>268</v>
      </c>
      <c r="F166" s="313" t="s">
        <v>53</v>
      </c>
      <c r="G166" s="300"/>
      <c r="H166" s="325"/>
      <c r="I166" s="8"/>
      <c r="J166" s="326"/>
      <c r="K166" s="1"/>
      <c r="L166" s="1"/>
      <c r="AT166" s="4"/>
      <c r="AU166" s="4"/>
      <c r="AV166" s="4"/>
    </row>
    <row r="167" spans="2:48" s="22" customFormat="1" ht="18" customHeight="1">
      <c r="B167" s="26" t="s">
        <v>110</v>
      </c>
      <c r="C167" s="151"/>
      <c r="D167" s="152"/>
      <c r="E167" s="153"/>
      <c r="F167" s="51"/>
      <c r="G167" s="300"/>
      <c r="H167" s="51"/>
      <c r="I167" s="53"/>
      <c r="J167" s="326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321"/>
      <c r="AE167" s="321"/>
      <c r="AF167" s="321"/>
      <c r="AG167" s="321"/>
      <c r="AH167" s="321"/>
      <c r="AI167" s="321"/>
      <c r="AJ167" s="321"/>
      <c r="AK167" s="321"/>
      <c r="AL167" s="321"/>
      <c r="AM167" s="321"/>
      <c r="AN167" s="321"/>
      <c r="AO167" s="321"/>
      <c r="AP167" s="321"/>
      <c r="AQ167" s="321"/>
      <c r="AR167" s="321"/>
      <c r="AS167" s="321"/>
    </row>
    <row r="168" spans="2:48" ht="0.75" hidden="1" customHeight="1">
      <c r="B168" s="215" t="s">
        <v>42</v>
      </c>
      <c r="C168" s="216" t="s">
        <v>11</v>
      </c>
      <c r="D168" s="217">
        <v>9727.402</v>
      </c>
      <c r="E168" s="218">
        <v>4.9493659386867339E-2</v>
      </c>
      <c r="F168" s="219" t="s">
        <v>55</v>
      </c>
      <c r="G168" s="300"/>
      <c r="H168" s="157"/>
      <c r="I168" s="53"/>
      <c r="J168" s="326"/>
      <c r="K168" s="1"/>
      <c r="L168" s="1"/>
      <c r="AT168" s="4"/>
      <c r="AU168" s="4"/>
      <c r="AV168" s="4"/>
    </row>
    <row r="169" spans="2:48" ht="17.25" customHeight="1">
      <c r="B169" s="181" t="s">
        <v>171</v>
      </c>
      <c r="C169" s="203" t="s">
        <v>232</v>
      </c>
      <c r="D169" s="168">
        <v>17496251</v>
      </c>
      <c r="E169" s="169">
        <v>7.1974165646183863E-2</v>
      </c>
      <c r="F169" s="222" t="s">
        <v>55</v>
      </c>
      <c r="G169" s="300"/>
      <c r="H169" s="327"/>
      <c r="I169" s="328"/>
      <c r="J169" s="326"/>
      <c r="K169" s="341"/>
      <c r="L169" s="1"/>
      <c r="AT169" s="4"/>
      <c r="AU169" s="4"/>
      <c r="AV169" s="4"/>
    </row>
    <row r="170" spans="2:48" ht="17.25" customHeight="1">
      <c r="B170" s="173" t="s">
        <v>172</v>
      </c>
      <c r="C170" s="206" t="s">
        <v>198</v>
      </c>
      <c r="D170" s="190">
        <v>3729240</v>
      </c>
      <c r="E170" s="176">
        <v>0.21720704700878124</v>
      </c>
      <c r="F170" s="207" t="s">
        <v>55</v>
      </c>
      <c r="G170" s="300"/>
      <c r="H170" s="327"/>
      <c r="I170" s="328"/>
      <c r="J170" s="326"/>
      <c r="K170" s="341"/>
      <c r="L170" s="1"/>
      <c r="AT170" s="4"/>
      <c r="AU170" s="4"/>
      <c r="AV170" s="4"/>
    </row>
    <row r="171" spans="2:48" s="7" customFormat="1" ht="18" customHeight="1">
      <c r="B171" s="26" t="s">
        <v>235</v>
      </c>
      <c r="C171" s="151"/>
      <c r="D171" s="51"/>
      <c r="E171" s="160"/>
      <c r="F171" s="51"/>
      <c r="G171" s="300"/>
      <c r="H171" s="51"/>
      <c r="I171" s="53"/>
      <c r="J171" s="326"/>
      <c r="K171" s="34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321"/>
      <c r="AE171" s="321"/>
      <c r="AF171" s="321"/>
      <c r="AG171" s="321"/>
      <c r="AH171" s="321"/>
      <c r="AI171" s="321"/>
      <c r="AJ171" s="321"/>
      <c r="AK171" s="321"/>
      <c r="AL171" s="321"/>
      <c r="AM171" s="321"/>
      <c r="AN171" s="321"/>
      <c r="AO171" s="321"/>
      <c r="AP171" s="321"/>
      <c r="AQ171" s="321"/>
      <c r="AR171" s="321"/>
      <c r="AS171" s="321"/>
    </row>
    <row r="172" spans="2:48" ht="17.25" hidden="1" customHeight="1">
      <c r="B172" s="23" t="s">
        <v>228</v>
      </c>
      <c r="C172" s="154" t="s">
        <v>277</v>
      </c>
      <c r="D172" s="155">
        <v>86.393000000000001</v>
      </c>
      <c r="E172" s="161">
        <v>-7.8051799758822593E-2</v>
      </c>
      <c r="F172" s="156" t="s">
        <v>54</v>
      </c>
      <c r="G172" s="300"/>
      <c r="H172" s="52"/>
      <c r="I172" s="53"/>
      <c r="J172" s="326"/>
      <c r="K172" s="341"/>
      <c r="L172" s="1"/>
      <c r="AT172" s="4"/>
      <c r="AU172" s="4"/>
      <c r="AV172" s="4"/>
    </row>
    <row r="173" spans="2:48" ht="17.25" hidden="1" customHeight="1">
      <c r="B173" s="14" t="s">
        <v>87</v>
      </c>
      <c r="C173" s="158" t="s">
        <v>278</v>
      </c>
      <c r="D173" s="162">
        <v>1.0526</v>
      </c>
      <c r="E173" s="163">
        <v>-0.11182875048058771</v>
      </c>
      <c r="F173" s="159" t="s">
        <v>78</v>
      </c>
      <c r="G173" s="300"/>
      <c r="H173" s="52"/>
      <c r="I173" s="53"/>
      <c r="J173" s="326"/>
      <c r="K173" s="341"/>
      <c r="L173" s="1"/>
      <c r="AT173" s="4"/>
      <c r="AU173" s="4"/>
      <c r="AV173" s="4"/>
    </row>
    <row r="174" spans="2:48" ht="17.25" hidden="1" customHeight="1">
      <c r="B174" s="215" t="s">
        <v>173</v>
      </c>
      <c r="C174" s="216" t="s">
        <v>196</v>
      </c>
      <c r="D174" s="220">
        <v>438.27899235000001</v>
      </c>
      <c r="E174" s="221">
        <v>2.9752875442202731E-2</v>
      </c>
      <c r="F174" s="219" t="s">
        <v>55</v>
      </c>
      <c r="G174" s="300"/>
      <c r="H174" s="52"/>
      <c r="I174" s="54"/>
      <c r="J174" s="326"/>
      <c r="K174" s="341"/>
      <c r="L174" s="1"/>
      <c r="AT174" s="4"/>
      <c r="AU174" s="4"/>
      <c r="AV174" s="4"/>
    </row>
    <row r="175" spans="2:48" ht="17.25" customHeight="1">
      <c r="B175" s="181" t="s">
        <v>208</v>
      </c>
      <c r="C175" s="203" t="s">
        <v>198</v>
      </c>
      <c r="D175" s="168">
        <v>1307.4416734500001</v>
      </c>
      <c r="E175" s="169">
        <v>5.9230322589113538E-2</v>
      </c>
      <c r="F175" s="222" t="s">
        <v>55</v>
      </c>
      <c r="G175" s="300"/>
      <c r="H175" s="329"/>
      <c r="I175" s="330"/>
      <c r="J175" s="326"/>
      <c r="K175" s="341"/>
      <c r="L175" s="1"/>
      <c r="AT175" s="4"/>
      <c r="AU175" s="4"/>
      <c r="AV175" s="4"/>
    </row>
    <row r="176" spans="2:48" ht="17.25" customHeight="1">
      <c r="B176" s="173" t="s">
        <v>233</v>
      </c>
      <c r="C176" s="206" t="s">
        <v>198</v>
      </c>
      <c r="D176" s="190">
        <v>3975329.5952454135</v>
      </c>
      <c r="E176" s="176">
        <v>5.9639029557567502E-2</v>
      </c>
      <c r="F176" s="207" t="s">
        <v>55</v>
      </c>
      <c r="G176" s="300"/>
      <c r="H176" s="327"/>
      <c r="I176" s="331"/>
      <c r="J176" s="326"/>
      <c r="K176" s="341"/>
      <c r="L176" s="1"/>
      <c r="AT176" s="4"/>
      <c r="AU176" s="4"/>
      <c r="AV176" s="4"/>
    </row>
    <row r="177" spans="2:48" ht="17.25" customHeight="1">
      <c r="B177" s="181" t="s">
        <v>118</v>
      </c>
      <c r="C177" s="171" t="s">
        <v>33</v>
      </c>
      <c r="D177" s="168">
        <v>142577</v>
      </c>
      <c r="E177" s="169">
        <v>0.11323052898692176</v>
      </c>
      <c r="F177" s="222" t="s">
        <v>55</v>
      </c>
      <c r="G177" s="300"/>
      <c r="H177" s="327"/>
      <c r="I177" s="327"/>
      <c r="J177" s="326"/>
      <c r="K177" s="341"/>
      <c r="L177" s="1"/>
      <c r="AT177" s="4"/>
      <c r="AU177" s="4"/>
      <c r="AV177" s="4"/>
    </row>
    <row r="178" spans="2:48" s="7" customFormat="1" ht="18" customHeight="1">
      <c r="B178" s="26" t="s">
        <v>83</v>
      </c>
      <c r="C178" s="151"/>
      <c r="D178" s="164"/>
      <c r="E178" s="160"/>
      <c r="F178" s="51"/>
      <c r="G178" s="300"/>
      <c r="H178" s="51"/>
      <c r="I178" s="53"/>
      <c r="J178" s="326"/>
      <c r="K178" s="34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321"/>
      <c r="AE178" s="321"/>
      <c r="AF178" s="321"/>
      <c r="AG178" s="321"/>
      <c r="AH178" s="321"/>
      <c r="AI178" s="321"/>
      <c r="AJ178" s="321"/>
      <c r="AK178" s="321"/>
      <c r="AL178" s="321"/>
      <c r="AM178" s="321"/>
      <c r="AN178" s="321"/>
      <c r="AO178" s="321"/>
      <c r="AP178" s="321"/>
      <c r="AQ178" s="321"/>
      <c r="AR178" s="321"/>
      <c r="AS178" s="321"/>
    </row>
    <row r="179" spans="2:48" ht="17.25" customHeight="1">
      <c r="B179" s="181" t="s">
        <v>93</v>
      </c>
      <c r="C179" s="171" t="s">
        <v>33</v>
      </c>
      <c r="D179" s="168">
        <v>234468.96721282377</v>
      </c>
      <c r="E179" s="169">
        <v>4.3298341162912424E-2</v>
      </c>
      <c r="F179" s="222" t="s">
        <v>59</v>
      </c>
      <c r="G179" s="300"/>
      <c r="H179" s="327"/>
      <c r="I179" s="331"/>
      <c r="J179" s="326"/>
      <c r="K179" s="341"/>
      <c r="L179" s="1"/>
      <c r="AT179" s="4"/>
      <c r="AU179" s="4"/>
      <c r="AV179" s="4"/>
    </row>
    <row r="180" spans="2:48" ht="17.25" customHeight="1">
      <c r="B180" s="173" t="s">
        <v>34</v>
      </c>
      <c r="C180" s="174" t="s">
        <v>33</v>
      </c>
      <c r="D180" s="190">
        <v>829847.5819669835</v>
      </c>
      <c r="E180" s="209">
        <v>2.6240155297118539E-2</v>
      </c>
      <c r="F180" s="207" t="s">
        <v>59</v>
      </c>
      <c r="G180" s="300"/>
      <c r="H180" s="327"/>
      <c r="I180" s="331"/>
      <c r="J180" s="326"/>
      <c r="K180" s="341"/>
      <c r="L180" s="1"/>
      <c r="AT180" s="4"/>
      <c r="AU180" s="4"/>
      <c r="AV180" s="4"/>
    </row>
    <row r="181" spans="2:48" ht="17.25" customHeight="1">
      <c r="B181" s="181" t="s">
        <v>35</v>
      </c>
      <c r="C181" s="171" t="s">
        <v>33</v>
      </c>
      <c r="D181" s="192">
        <v>623.66705899999999</v>
      </c>
      <c r="E181" s="204">
        <v>1.5617220309473323E-2</v>
      </c>
      <c r="F181" s="222" t="s">
        <v>264</v>
      </c>
      <c r="G181" s="300"/>
      <c r="H181" s="332"/>
      <c r="I181" s="333"/>
      <c r="J181" s="326"/>
      <c r="K181" s="341"/>
      <c r="L181" s="1"/>
      <c r="AT181" s="4"/>
      <c r="AU181" s="4"/>
      <c r="AV181" s="4"/>
    </row>
    <row r="182" spans="2:48" ht="17.25" customHeight="1">
      <c r="B182" s="173" t="s">
        <v>174</v>
      </c>
      <c r="C182" s="174" t="s">
        <v>33</v>
      </c>
      <c r="D182" s="214">
        <v>29.729721999999999</v>
      </c>
      <c r="E182" s="176">
        <v>0.11258949636835114</v>
      </c>
      <c r="F182" s="207" t="s">
        <v>57</v>
      </c>
      <c r="G182" s="300"/>
      <c r="H182" s="327"/>
      <c r="I182" s="331"/>
      <c r="J182" s="326"/>
      <c r="K182" s="341"/>
      <c r="L182" s="1"/>
      <c r="AT182" s="4"/>
      <c r="AU182" s="4"/>
      <c r="AV182" s="4"/>
    </row>
    <row r="183" spans="2:48" ht="18" customHeight="1">
      <c r="B183" s="181" t="s">
        <v>248</v>
      </c>
      <c r="C183" s="171" t="s">
        <v>33</v>
      </c>
      <c r="D183" s="192">
        <v>5.9886410000000003</v>
      </c>
      <c r="E183" s="204">
        <v>1.8043261337050698E-3</v>
      </c>
      <c r="F183" s="222" t="s">
        <v>245</v>
      </c>
      <c r="G183" s="300"/>
      <c r="H183" s="327"/>
      <c r="I183" s="331"/>
      <c r="J183" s="326"/>
      <c r="K183" s="341"/>
      <c r="L183" s="1"/>
      <c r="AT183" s="4"/>
      <c r="AU183" s="4"/>
      <c r="AV183" s="4"/>
    </row>
    <row r="184" spans="2:48" ht="17.25" customHeight="1">
      <c r="B184" s="26" t="s">
        <v>84</v>
      </c>
      <c r="C184" s="151"/>
      <c r="D184" s="165"/>
      <c r="E184" s="55"/>
      <c r="F184" s="55"/>
      <c r="G184" s="300"/>
      <c r="H184" s="334"/>
      <c r="I184" s="54"/>
      <c r="J184" s="326"/>
      <c r="K184" s="341"/>
      <c r="L184" s="1"/>
      <c r="AT184" s="4"/>
      <c r="AU184" s="4"/>
      <c r="AV184" s="4"/>
    </row>
    <row r="185" spans="2:48" ht="17.25" customHeight="1">
      <c r="B185" s="181" t="s">
        <v>96</v>
      </c>
      <c r="C185" s="171" t="s">
        <v>33</v>
      </c>
      <c r="D185" s="168">
        <v>17114.053278688523</v>
      </c>
      <c r="E185" s="169">
        <v>2.8362125668409677E-2</v>
      </c>
      <c r="F185" s="222" t="s">
        <v>59</v>
      </c>
      <c r="G185" s="300"/>
      <c r="H185" s="327"/>
      <c r="I185" s="331"/>
      <c r="J185" s="326"/>
      <c r="K185" s="341"/>
      <c r="L185" s="1"/>
      <c r="AT185" s="4"/>
      <c r="AU185" s="4"/>
      <c r="AV185" s="4"/>
    </row>
    <row r="186" spans="2:48" ht="24" customHeight="1">
      <c r="B186" s="173" t="s">
        <v>175</v>
      </c>
      <c r="C186" s="174" t="s">
        <v>33</v>
      </c>
      <c r="D186" s="214">
        <v>32.226607000000001</v>
      </c>
      <c r="E186" s="176">
        <v>6.6717264112743591E-2</v>
      </c>
      <c r="F186" s="207" t="s">
        <v>58</v>
      </c>
      <c r="G186" s="300"/>
      <c r="H186" s="327"/>
      <c r="I186" s="331"/>
      <c r="J186" s="335"/>
      <c r="K186" s="341"/>
    </row>
    <row r="187" spans="2:48" ht="24" customHeight="1">
      <c r="G187" s="300"/>
      <c r="H187" s="336"/>
      <c r="I187" s="337"/>
      <c r="J187" s="335"/>
    </row>
    <row r="188" spans="2:48" ht="24" customHeight="1">
      <c r="G188" s="322"/>
      <c r="H188" s="336"/>
      <c r="I188" s="337"/>
      <c r="J188" s="335"/>
    </row>
  </sheetData>
  <mergeCells count="113">
    <mergeCell ref="B7:B8"/>
    <mergeCell ref="C7:C8"/>
    <mergeCell ref="D7:D8"/>
    <mergeCell ref="E7:E8"/>
    <mergeCell ref="F7:F8"/>
    <mergeCell ref="B14:B15"/>
    <mergeCell ref="C14:C15"/>
    <mergeCell ref="D14:D15"/>
    <mergeCell ref="E14:E15"/>
    <mergeCell ref="F14:G14"/>
    <mergeCell ref="H14:H15"/>
    <mergeCell ref="I14:I15"/>
    <mergeCell ref="B24:B25"/>
    <mergeCell ref="C24:C25"/>
    <mergeCell ref="D24:D25"/>
    <mergeCell ref="E24:E25"/>
    <mergeCell ref="F24:G24"/>
    <mergeCell ref="H24:H25"/>
    <mergeCell ref="I24:I25"/>
    <mergeCell ref="I40:I41"/>
    <mergeCell ref="B44:B45"/>
    <mergeCell ref="C44:C45"/>
    <mergeCell ref="D44:D45"/>
    <mergeCell ref="E44:E45"/>
    <mergeCell ref="F44:G44"/>
    <mergeCell ref="H44:H45"/>
    <mergeCell ref="I44:I45"/>
    <mergeCell ref="I32:I33"/>
    <mergeCell ref="B38:B39"/>
    <mergeCell ref="C38:C39"/>
    <mergeCell ref="D38:D39"/>
    <mergeCell ref="E38:E39"/>
    <mergeCell ref="F38:G38"/>
    <mergeCell ref="H38:H39"/>
    <mergeCell ref="I38:I39"/>
    <mergeCell ref="B32:B33"/>
    <mergeCell ref="C32:C33"/>
    <mergeCell ref="D32:D33"/>
    <mergeCell ref="E32:E33"/>
    <mergeCell ref="F32:G32"/>
    <mergeCell ref="H32:H33"/>
    <mergeCell ref="I54:I59"/>
    <mergeCell ref="B62:B63"/>
    <mergeCell ref="C62:C63"/>
    <mergeCell ref="D62:D63"/>
    <mergeCell ref="E62:E63"/>
    <mergeCell ref="F62:G62"/>
    <mergeCell ref="H62:H63"/>
    <mergeCell ref="I62:I63"/>
    <mergeCell ref="I47:I49"/>
    <mergeCell ref="B52:B53"/>
    <mergeCell ref="C52:C53"/>
    <mergeCell ref="D52:D53"/>
    <mergeCell ref="E52:E53"/>
    <mergeCell ref="F52:G52"/>
    <mergeCell ref="H52:H53"/>
    <mergeCell ref="I52:I53"/>
    <mergeCell ref="I81:I91"/>
    <mergeCell ref="B94:B95"/>
    <mergeCell ref="C94:C95"/>
    <mergeCell ref="D94:D95"/>
    <mergeCell ref="E94:E95"/>
    <mergeCell ref="F94:G94"/>
    <mergeCell ref="H94:H95"/>
    <mergeCell ref="I94:I95"/>
    <mergeCell ref="I69:I70"/>
    <mergeCell ref="I71:I76"/>
    <mergeCell ref="B79:B80"/>
    <mergeCell ref="C79:C80"/>
    <mergeCell ref="D79:D80"/>
    <mergeCell ref="E79:E80"/>
    <mergeCell ref="F79:G79"/>
    <mergeCell ref="H79:H80"/>
    <mergeCell ref="I79:I80"/>
    <mergeCell ref="B69:B70"/>
    <mergeCell ref="C69:C70"/>
    <mergeCell ref="D69:D70"/>
    <mergeCell ref="E69:E70"/>
    <mergeCell ref="F69:G69"/>
    <mergeCell ref="H69:H70"/>
    <mergeCell ref="F110:G110"/>
    <mergeCell ref="H110:H111"/>
    <mergeCell ref="I110:I111"/>
    <mergeCell ref="B101:B102"/>
    <mergeCell ref="C101:C102"/>
    <mergeCell ref="D101:D102"/>
    <mergeCell ref="E101:E102"/>
    <mergeCell ref="F101:G101"/>
    <mergeCell ref="H101:H102"/>
    <mergeCell ref="C2:K3"/>
    <mergeCell ref="I129:I130"/>
    <mergeCell ref="K52:K53"/>
    <mergeCell ref="L52:L53"/>
    <mergeCell ref="M52:M53"/>
    <mergeCell ref="B129:B130"/>
    <mergeCell ref="C129:C130"/>
    <mergeCell ref="D129:D130"/>
    <mergeCell ref="E129:E130"/>
    <mergeCell ref="F129:G129"/>
    <mergeCell ref="H129:H130"/>
    <mergeCell ref="B116:B117"/>
    <mergeCell ref="C116:C117"/>
    <mergeCell ref="D116:D117"/>
    <mergeCell ref="E116:E117"/>
    <mergeCell ref="F116:G116"/>
    <mergeCell ref="H116:H117"/>
    <mergeCell ref="I116:I117"/>
    <mergeCell ref="I101:I102"/>
    <mergeCell ref="I103:I107"/>
    <mergeCell ref="B110:B111"/>
    <mergeCell ref="C110:C111"/>
    <mergeCell ref="D110:D111"/>
    <mergeCell ref="E110:E111"/>
  </mergeCells>
  <pageMargins left="0.23622047244094491" right="0.15748031496062992" top="0.43307086614173229" bottom="0.4" header="0" footer="0"/>
  <pageSetup paperSize="9" scale="74" fitToHeight="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33"/>
  <sheetViews>
    <sheetView workbookViewId="0">
      <selection activeCell="C3" sqref="C3"/>
    </sheetView>
  </sheetViews>
  <sheetFormatPr baseColWidth="10" defaultRowHeight="12.75"/>
  <cols>
    <col min="1" max="1" width="0.5703125" style="4" customWidth="1"/>
    <col min="2" max="2" width="21.5703125" style="4" customWidth="1"/>
    <col min="3" max="3" width="44.28515625" style="4" customWidth="1"/>
    <col min="4" max="4" width="10" style="25" customWidth="1"/>
    <col min="5" max="5" width="22.28515625" style="17" customWidth="1"/>
    <col min="6" max="6" width="15.7109375" style="4" customWidth="1"/>
    <col min="7" max="7" width="13.42578125" style="5" customWidth="1"/>
    <col min="8" max="8" width="27.42578125" style="17" customWidth="1"/>
    <col min="9" max="9" width="1.85546875" style="36" customWidth="1"/>
    <col min="10" max="10" width="22.140625" style="7" customWidth="1"/>
    <col min="11" max="26" width="11.42578125" style="7"/>
    <col min="27" max="16384" width="11.42578125" style="4"/>
  </cols>
  <sheetData>
    <row r="1" spans="2:26" s="360" customFormat="1" ht="14.25"/>
    <row r="2" spans="2:26" s="360" customFormat="1" ht="14.25" customHeight="1">
      <c r="D2" s="371" t="s">
        <v>291</v>
      </c>
      <c r="E2" s="371"/>
      <c r="F2" s="371"/>
      <c r="G2" s="371"/>
      <c r="H2" s="371"/>
      <c r="I2" s="361"/>
      <c r="J2" s="361"/>
      <c r="K2" s="361"/>
    </row>
    <row r="3" spans="2:26" s="360" customFormat="1" ht="14.25" customHeight="1">
      <c r="D3" s="371"/>
      <c r="E3" s="371"/>
      <c r="F3" s="371"/>
      <c r="G3" s="371"/>
      <c r="H3" s="371"/>
      <c r="I3" s="361"/>
      <c r="J3" s="361"/>
      <c r="K3" s="361"/>
    </row>
    <row r="4" spans="2:26" s="360" customFormat="1" ht="14.25">
      <c r="D4" s="360" t="s">
        <v>294</v>
      </c>
    </row>
    <row r="5" spans="2:26" ht="5.25" customHeight="1"/>
    <row r="6" spans="2:26">
      <c r="B6" s="381" t="s">
        <v>121</v>
      </c>
      <c r="C6" s="381" t="s">
        <v>122</v>
      </c>
      <c r="D6" s="379" t="s">
        <v>123</v>
      </c>
      <c r="E6" s="372" t="s">
        <v>124</v>
      </c>
      <c r="F6" s="372" t="s">
        <v>125</v>
      </c>
      <c r="G6" s="381" t="s">
        <v>127</v>
      </c>
      <c r="H6" s="372" t="s">
        <v>126</v>
      </c>
      <c r="I6" s="24"/>
    </row>
    <row r="7" spans="2:26" s="10" customFormat="1">
      <c r="B7" s="385"/>
      <c r="C7" s="381"/>
      <c r="D7" s="379"/>
      <c r="E7" s="372"/>
      <c r="F7" s="372"/>
      <c r="G7" s="381"/>
      <c r="H7" s="372"/>
      <c r="I7" s="24"/>
      <c r="J7" s="7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2:26" s="30" customFormat="1" ht="22.5">
      <c r="B8" s="223" t="s">
        <v>41</v>
      </c>
      <c r="C8" s="223" t="s">
        <v>224</v>
      </c>
      <c r="D8" s="224" t="s">
        <v>187</v>
      </c>
      <c r="E8" s="225" t="s">
        <v>221</v>
      </c>
      <c r="F8" s="226" t="s">
        <v>128</v>
      </c>
      <c r="G8" s="227" t="s">
        <v>158</v>
      </c>
      <c r="H8" s="225" t="s">
        <v>220</v>
      </c>
      <c r="I8" s="42"/>
      <c r="J8" s="7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2:26" s="30" customFormat="1" ht="22.5">
      <c r="B9" s="228" t="s">
        <v>108</v>
      </c>
      <c r="C9" s="228" t="s">
        <v>130</v>
      </c>
      <c r="D9" s="229" t="s">
        <v>129</v>
      </c>
      <c r="E9" s="230" t="s">
        <v>95</v>
      </c>
      <c r="F9" s="231" t="s">
        <v>68</v>
      </c>
      <c r="G9" s="232" t="s">
        <v>183</v>
      </c>
      <c r="H9" s="230" t="s">
        <v>220</v>
      </c>
      <c r="I9" s="43"/>
      <c r="J9" s="7"/>
      <c r="K9" s="29"/>
      <c r="L9" s="31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2:26" s="33" customFormat="1" ht="22.5">
      <c r="B10" s="223" t="s">
        <v>132</v>
      </c>
      <c r="C10" s="223" t="s">
        <v>133</v>
      </c>
      <c r="D10" s="224" t="s">
        <v>131</v>
      </c>
      <c r="E10" s="225" t="s">
        <v>109</v>
      </c>
      <c r="F10" s="233" t="s">
        <v>128</v>
      </c>
      <c r="G10" s="234" t="s">
        <v>55</v>
      </c>
      <c r="H10" s="225" t="s">
        <v>220</v>
      </c>
      <c r="I10" s="42"/>
      <c r="J10" s="7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2:26" s="33" customFormat="1" ht="22.5">
      <c r="B11" s="235" t="s">
        <v>27</v>
      </c>
      <c r="C11" s="235" t="s">
        <v>135</v>
      </c>
      <c r="D11" s="236" t="s">
        <v>131</v>
      </c>
      <c r="E11" s="232" t="s">
        <v>109</v>
      </c>
      <c r="F11" s="231" t="s">
        <v>128</v>
      </c>
      <c r="G11" s="232" t="s">
        <v>55</v>
      </c>
      <c r="H11" s="230" t="s">
        <v>220</v>
      </c>
      <c r="I11" s="43"/>
      <c r="J11" s="7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2:26" s="33" customFormat="1" ht="22.5">
      <c r="B12" s="237" t="s">
        <v>28</v>
      </c>
      <c r="C12" s="238" t="s">
        <v>134</v>
      </c>
      <c r="D12" s="239" t="s">
        <v>131</v>
      </c>
      <c r="E12" s="225" t="s">
        <v>109</v>
      </c>
      <c r="F12" s="233" t="s">
        <v>128</v>
      </c>
      <c r="G12" s="225" t="s">
        <v>55</v>
      </c>
      <c r="H12" s="225" t="s">
        <v>220</v>
      </c>
      <c r="I12" s="42"/>
      <c r="J12" s="7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2:26" s="33" customFormat="1" ht="22.5">
      <c r="B13" s="235" t="s">
        <v>79</v>
      </c>
      <c r="C13" s="235" t="s">
        <v>225</v>
      </c>
      <c r="D13" s="236" t="s">
        <v>51</v>
      </c>
      <c r="E13" s="232" t="s">
        <v>109</v>
      </c>
      <c r="F13" s="232" t="s">
        <v>128</v>
      </c>
      <c r="G13" s="232" t="s">
        <v>55</v>
      </c>
      <c r="H13" s="230" t="s">
        <v>220</v>
      </c>
      <c r="I13" s="43"/>
      <c r="J13" s="7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2:26" s="30" customFormat="1" ht="22.5">
      <c r="B14" s="223" t="s">
        <v>42</v>
      </c>
      <c r="C14" s="223" t="s">
        <v>151</v>
      </c>
      <c r="D14" s="224" t="s">
        <v>51</v>
      </c>
      <c r="E14" s="225" t="s">
        <v>63</v>
      </c>
      <c r="F14" s="233" t="s">
        <v>136</v>
      </c>
      <c r="G14" s="234" t="s">
        <v>159</v>
      </c>
      <c r="H14" s="225" t="s">
        <v>220</v>
      </c>
      <c r="I14" s="42"/>
      <c r="J14" s="7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2:26" s="30" customFormat="1" ht="22.5">
      <c r="B15" s="235" t="s">
        <v>229</v>
      </c>
      <c r="C15" s="235" t="s">
        <v>137</v>
      </c>
      <c r="D15" s="236" t="s">
        <v>230</v>
      </c>
      <c r="E15" s="232" t="s">
        <v>231</v>
      </c>
      <c r="F15" s="232" t="s">
        <v>136</v>
      </c>
      <c r="G15" s="232" t="s">
        <v>56</v>
      </c>
      <c r="H15" s="230" t="s">
        <v>220</v>
      </c>
      <c r="I15" s="43"/>
      <c r="J15" s="7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2:26" s="33" customFormat="1" ht="22.5">
      <c r="B16" s="223" t="s">
        <v>139</v>
      </c>
      <c r="C16" s="223" t="s">
        <v>139</v>
      </c>
      <c r="D16" s="224" t="s">
        <v>138</v>
      </c>
      <c r="E16" s="225" t="s">
        <v>64</v>
      </c>
      <c r="F16" s="240" t="s">
        <v>136</v>
      </c>
      <c r="G16" s="227" t="s">
        <v>78</v>
      </c>
      <c r="H16" s="225" t="s">
        <v>220</v>
      </c>
      <c r="I16" s="42"/>
      <c r="J16" s="7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2:26" s="33" customFormat="1" ht="22.5">
      <c r="B17" s="235" t="s">
        <v>140</v>
      </c>
      <c r="C17" s="235" t="s">
        <v>140</v>
      </c>
      <c r="D17" s="236" t="s">
        <v>138</v>
      </c>
      <c r="E17" s="232" t="s">
        <v>64</v>
      </c>
      <c r="F17" s="232" t="s">
        <v>136</v>
      </c>
      <c r="G17" s="232" t="s">
        <v>78</v>
      </c>
      <c r="H17" s="230" t="s">
        <v>220</v>
      </c>
      <c r="I17" s="43"/>
      <c r="J17" s="7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2:26" s="30" customFormat="1" ht="22.5">
      <c r="B18" s="223" t="s">
        <v>142</v>
      </c>
      <c r="C18" s="223" t="s">
        <v>218</v>
      </c>
      <c r="D18" s="224" t="s">
        <v>141</v>
      </c>
      <c r="E18" s="225" t="s">
        <v>64</v>
      </c>
      <c r="F18" s="233" t="s">
        <v>136</v>
      </c>
      <c r="G18" s="234" t="s">
        <v>78</v>
      </c>
      <c r="H18" s="225" t="s">
        <v>220</v>
      </c>
      <c r="I18" s="42"/>
      <c r="J18" s="7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2:26" s="30" customFormat="1" ht="22.5">
      <c r="B19" s="235" t="s">
        <v>142</v>
      </c>
      <c r="C19" s="235" t="s">
        <v>219</v>
      </c>
      <c r="D19" s="236" t="s">
        <v>141</v>
      </c>
      <c r="E19" s="232" t="s">
        <v>64</v>
      </c>
      <c r="F19" s="232" t="s">
        <v>136</v>
      </c>
      <c r="G19" s="232" t="s">
        <v>55</v>
      </c>
      <c r="H19" s="230" t="s">
        <v>215</v>
      </c>
      <c r="I19" s="43"/>
      <c r="J19" s="7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2:26" s="30" customFormat="1" ht="22.5">
      <c r="B20" s="238" t="s">
        <v>209</v>
      </c>
      <c r="C20" s="238" t="s">
        <v>210</v>
      </c>
      <c r="D20" s="239" t="s">
        <v>202</v>
      </c>
      <c r="E20" s="225" t="s">
        <v>199</v>
      </c>
      <c r="F20" s="241" t="s">
        <v>136</v>
      </c>
      <c r="G20" s="225" t="s">
        <v>55</v>
      </c>
      <c r="H20" s="242" t="s">
        <v>216</v>
      </c>
      <c r="I20" s="43"/>
      <c r="J20" s="7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2:26" s="30" customFormat="1" ht="22.5">
      <c r="B21" s="235" t="s">
        <v>118</v>
      </c>
      <c r="C21" s="235" t="s">
        <v>193</v>
      </c>
      <c r="D21" s="236" t="s">
        <v>147</v>
      </c>
      <c r="E21" s="232" t="s">
        <v>190</v>
      </c>
      <c r="F21" s="232" t="s">
        <v>136</v>
      </c>
      <c r="G21" s="232" t="s">
        <v>55</v>
      </c>
      <c r="H21" s="230" t="s">
        <v>220</v>
      </c>
      <c r="I21" s="43"/>
      <c r="J21" s="7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2:26" s="30" customFormat="1">
      <c r="B22" s="223" t="s">
        <v>43</v>
      </c>
      <c r="C22" s="223" t="s">
        <v>152</v>
      </c>
      <c r="D22" s="224" t="s">
        <v>223</v>
      </c>
      <c r="E22" s="225" t="s">
        <v>63</v>
      </c>
      <c r="F22" s="233" t="s">
        <v>136</v>
      </c>
      <c r="G22" s="227" t="s">
        <v>55</v>
      </c>
      <c r="H22" s="225" t="s">
        <v>220</v>
      </c>
      <c r="I22" s="42"/>
      <c r="J22" s="7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2:26" s="30" customFormat="1">
      <c r="B23" s="228" t="s">
        <v>179</v>
      </c>
      <c r="C23" s="228" t="s">
        <v>180</v>
      </c>
      <c r="D23" s="229" t="s">
        <v>181</v>
      </c>
      <c r="E23" s="232" t="s">
        <v>95</v>
      </c>
      <c r="F23" s="243" t="s">
        <v>136</v>
      </c>
      <c r="G23" s="244" t="s">
        <v>54</v>
      </c>
      <c r="H23" s="230" t="s">
        <v>220</v>
      </c>
      <c r="I23" s="43"/>
      <c r="J23" s="7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2:26" s="30" customFormat="1">
      <c r="B24" s="223" t="s">
        <v>144</v>
      </c>
      <c r="C24" s="223" t="s">
        <v>153</v>
      </c>
      <c r="D24" s="224" t="s">
        <v>143</v>
      </c>
      <c r="E24" s="225" t="s">
        <v>63</v>
      </c>
      <c r="F24" s="233" t="s">
        <v>136</v>
      </c>
      <c r="G24" s="227" t="s">
        <v>55</v>
      </c>
      <c r="H24" s="225" t="s">
        <v>220</v>
      </c>
      <c r="I24" s="42"/>
      <c r="J24" s="7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2:26" s="30" customFormat="1" ht="22.5">
      <c r="B25" s="228" t="s">
        <v>145</v>
      </c>
      <c r="C25" s="228" t="s">
        <v>150</v>
      </c>
      <c r="D25" s="229" t="s">
        <v>146</v>
      </c>
      <c r="E25" s="244" t="s">
        <v>238</v>
      </c>
      <c r="F25" s="231" t="s">
        <v>136</v>
      </c>
      <c r="G25" s="245" t="s">
        <v>59</v>
      </c>
      <c r="H25" s="245" t="s">
        <v>203</v>
      </c>
      <c r="I25" s="44"/>
      <c r="J25" s="7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2:26" s="30" customFormat="1" ht="22.5">
      <c r="B26" s="223" t="s">
        <v>31</v>
      </c>
      <c r="C26" s="223" t="s">
        <v>148</v>
      </c>
      <c r="D26" s="234" t="s">
        <v>146</v>
      </c>
      <c r="E26" s="234" t="s">
        <v>3</v>
      </c>
      <c r="F26" s="233" t="s">
        <v>136</v>
      </c>
      <c r="G26" s="234" t="s">
        <v>59</v>
      </c>
      <c r="H26" s="234" t="s">
        <v>222</v>
      </c>
      <c r="I26" s="44"/>
      <c r="J26" s="7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2:26" s="30" customFormat="1">
      <c r="B27" s="228" t="s">
        <v>155</v>
      </c>
      <c r="C27" s="228" t="s">
        <v>149</v>
      </c>
      <c r="D27" s="229" t="s">
        <v>26</v>
      </c>
      <c r="E27" s="232" t="s">
        <v>65</v>
      </c>
      <c r="F27" s="231" t="s">
        <v>136</v>
      </c>
      <c r="G27" s="245" t="s">
        <v>57</v>
      </c>
      <c r="H27" s="230" t="s">
        <v>220</v>
      </c>
      <c r="I27" s="43"/>
      <c r="J27" s="7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2:26" s="30" customFormat="1">
      <c r="B28" s="223" t="s">
        <v>249</v>
      </c>
      <c r="C28" s="223" t="s">
        <v>250</v>
      </c>
      <c r="D28" s="224" t="s">
        <v>26</v>
      </c>
      <c r="E28" s="225" t="s">
        <v>244</v>
      </c>
      <c r="F28" s="233" t="s">
        <v>136</v>
      </c>
      <c r="G28" s="234" t="s">
        <v>251</v>
      </c>
      <c r="H28" s="225" t="s">
        <v>244</v>
      </c>
      <c r="I28" s="43"/>
      <c r="J28" s="7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2:26" s="30" customFormat="1">
      <c r="B29" s="235" t="s">
        <v>156</v>
      </c>
      <c r="C29" s="235" t="s">
        <v>157</v>
      </c>
      <c r="D29" s="236" t="s">
        <v>26</v>
      </c>
      <c r="E29" s="232" t="s">
        <v>66</v>
      </c>
      <c r="F29" s="232" t="s">
        <v>136</v>
      </c>
      <c r="G29" s="232" t="s">
        <v>58</v>
      </c>
      <c r="H29" s="230" t="s">
        <v>220</v>
      </c>
      <c r="I29" s="42"/>
      <c r="J29" s="7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2:26" s="30" customFormat="1">
      <c r="B30" s="238" t="s">
        <v>213</v>
      </c>
      <c r="C30" s="238" t="s">
        <v>160</v>
      </c>
      <c r="D30" s="239" t="s">
        <v>154</v>
      </c>
      <c r="E30" s="225" t="s">
        <v>66</v>
      </c>
      <c r="F30" s="241" t="s">
        <v>136</v>
      </c>
      <c r="G30" s="225" t="s">
        <v>58</v>
      </c>
      <c r="H30" s="242" t="s">
        <v>220</v>
      </c>
      <c r="I30" s="43"/>
      <c r="J30" s="7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2:26" s="30" customFormat="1">
      <c r="B31" s="235" t="s">
        <v>214</v>
      </c>
      <c r="C31" s="235" t="s">
        <v>161</v>
      </c>
      <c r="D31" s="236" t="s">
        <v>154</v>
      </c>
      <c r="E31" s="232" t="s">
        <v>65</v>
      </c>
      <c r="F31" s="232" t="s">
        <v>136</v>
      </c>
      <c r="G31" s="232" t="s">
        <v>57</v>
      </c>
      <c r="H31" s="230" t="s">
        <v>220</v>
      </c>
      <c r="I31" s="42"/>
      <c r="J31" s="7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2:26" s="7" customFormat="1" ht="22.5">
      <c r="B32" s="223" t="s">
        <v>211</v>
      </c>
      <c r="C32" s="223" t="s">
        <v>212</v>
      </c>
      <c r="D32" s="224" t="s">
        <v>92</v>
      </c>
      <c r="E32" s="225" t="s">
        <v>67</v>
      </c>
      <c r="F32" s="233" t="s">
        <v>136</v>
      </c>
      <c r="G32" s="227" t="s">
        <v>59</v>
      </c>
      <c r="H32" s="225" t="s">
        <v>67</v>
      </c>
      <c r="I32" s="43"/>
      <c r="K32"/>
      <c r="L32"/>
      <c r="M32"/>
      <c r="N32"/>
      <c r="O32"/>
      <c r="P32"/>
      <c r="Q32"/>
    </row>
    <row r="33" spans="3:3">
      <c r="C33"/>
    </row>
  </sheetData>
  <mergeCells count="8">
    <mergeCell ref="D2:H3"/>
    <mergeCell ref="D6:D7"/>
    <mergeCell ref="B6:B7"/>
    <mergeCell ref="C6:C7"/>
    <mergeCell ref="G6:G7"/>
    <mergeCell ref="H6:H7"/>
    <mergeCell ref="E6:E7"/>
    <mergeCell ref="F6:F7"/>
  </mergeCells>
  <phoneticPr fontId="17" type="noConversion"/>
  <pageMargins left="0.23622047244094491" right="0.15748031496062992" top="0.43307086614173229" bottom="0.4" header="0" footer="0"/>
  <pageSetup paperSize="9" fitToHeight="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workbookViewId="0">
      <selection sqref="A1:B1"/>
    </sheetView>
  </sheetViews>
  <sheetFormatPr baseColWidth="10" defaultRowHeight="12.75"/>
  <cols>
    <col min="1" max="1" width="7.7109375" style="57" customWidth="1"/>
    <col min="2" max="3" width="14.140625" style="57" customWidth="1"/>
    <col min="4" max="6" width="11.42578125" style="57"/>
    <col min="7" max="8" width="12.28515625" style="57" customWidth="1"/>
    <col min="9" max="9" width="12" style="57" customWidth="1"/>
    <col min="10" max="16" width="11.42578125" style="57"/>
    <col min="17" max="17" width="11" style="57" bestFit="1" customWidth="1"/>
    <col min="18" max="18" width="10.140625" style="57" bestFit="1" customWidth="1"/>
    <col min="19" max="19" width="8.28515625" style="57" bestFit="1" customWidth="1"/>
    <col min="20" max="20" width="6.5703125" style="57" customWidth="1"/>
    <col min="21" max="21" width="11" style="57" bestFit="1" customWidth="1"/>
    <col min="22" max="22" width="6.85546875" style="57" bestFit="1" customWidth="1"/>
    <col min="23" max="23" width="11" style="57" bestFit="1" customWidth="1"/>
    <col min="24" max="24" width="8.42578125" style="57" customWidth="1"/>
    <col min="25" max="25" width="11.42578125" style="57"/>
    <col min="26" max="26" width="13.7109375" style="57" customWidth="1"/>
    <col min="27" max="16384" width="11.42578125" style="57"/>
  </cols>
  <sheetData>
    <row r="1" spans="1:30">
      <c r="A1" s="389" t="s">
        <v>69</v>
      </c>
      <c r="B1" s="390"/>
      <c r="C1" s="56"/>
      <c r="D1" s="56"/>
      <c r="E1" s="56"/>
      <c r="F1" s="56"/>
    </row>
    <row r="2" spans="1:30">
      <c r="A2" s="391" t="s">
        <v>70</v>
      </c>
      <c r="B2" s="390"/>
      <c r="C2" s="56"/>
      <c r="D2" s="56"/>
      <c r="E2" s="56"/>
      <c r="F2" s="56"/>
    </row>
    <row r="3" spans="1:30">
      <c r="A3" s="56"/>
      <c r="B3" s="56"/>
      <c r="C3" s="56"/>
      <c r="D3" s="56"/>
      <c r="E3" s="56"/>
      <c r="F3" s="56"/>
      <c r="S3" s="58"/>
    </row>
    <row r="4" spans="1:30">
      <c r="A4" s="59" t="s">
        <v>71</v>
      </c>
      <c r="B4" s="56"/>
      <c r="C4" s="56"/>
      <c r="D4" s="56"/>
      <c r="E4" s="56"/>
      <c r="F4" s="56"/>
    </row>
    <row r="5" spans="1:30">
      <c r="A5" s="60" t="s">
        <v>72</v>
      </c>
      <c r="B5" s="56"/>
      <c r="C5" s="56"/>
      <c r="D5" s="56"/>
      <c r="E5" s="56"/>
      <c r="F5" s="56"/>
    </row>
    <row r="6" spans="1:30">
      <c r="A6" s="56" t="s">
        <v>73</v>
      </c>
      <c r="B6" s="56"/>
      <c r="C6" s="56"/>
      <c r="D6" s="56"/>
      <c r="E6" s="56"/>
      <c r="F6" s="56"/>
    </row>
    <row r="7" spans="1:30">
      <c r="A7" s="61" t="s">
        <v>252</v>
      </c>
      <c r="B7" s="62"/>
      <c r="C7" s="62"/>
      <c r="D7" s="62"/>
      <c r="E7" s="62"/>
      <c r="F7" s="62"/>
      <c r="G7" s="62"/>
    </row>
    <row r="8" spans="1:30">
      <c r="A8" s="63"/>
      <c r="B8" s="64"/>
      <c r="C8" s="65"/>
      <c r="D8" s="64"/>
      <c r="E8" s="63"/>
      <c r="F8" s="66"/>
      <c r="G8" s="63"/>
      <c r="H8" s="66"/>
      <c r="I8" s="63"/>
      <c r="J8" s="63"/>
      <c r="K8" s="66"/>
      <c r="L8" s="65"/>
      <c r="M8" s="63"/>
      <c r="N8" s="64"/>
      <c r="O8" s="64"/>
      <c r="P8" s="67"/>
      <c r="Q8" s="68"/>
      <c r="R8" s="67"/>
      <c r="S8" s="68"/>
      <c r="T8" s="68"/>
      <c r="U8" s="69"/>
    </row>
    <row r="9" spans="1:30" ht="26.25" thickBot="1">
      <c r="A9" s="67"/>
      <c r="B9" s="70"/>
      <c r="C9" s="71">
        <v>2014</v>
      </c>
      <c r="D9" s="72">
        <v>2013</v>
      </c>
      <c r="E9" s="72">
        <v>2012</v>
      </c>
      <c r="F9" s="72">
        <v>2011</v>
      </c>
      <c r="G9" s="72">
        <v>2010</v>
      </c>
      <c r="H9" s="72">
        <v>2009</v>
      </c>
      <c r="I9" s="72">
        <v>2008</v>
      </c>
      <c r="J9" s="73">
        <v>2007</v>
      </c>
      <c r="K9" s="74" t="s">
        <v>12</v>
      </c>
      <c r="L9" s="75" t="s">
        <v>13</v>
      </c>
      <c r="M9" s="75" t="s">
        <v>188</v>
      </c>
      <c r="N9" s="76" t="s">
        <v>197</v>
      </c>
      <c r="Q9" s="57">
        <v>2009</v>
      </c>
      <c r="R9" s="57">
        <v>2008</v>
      </c>
      <c r="S9" s="57" t="s">
        <v>182</v>
      </c>
      <c r="U9" s="57">
        <v>2010</v>
      </c>
      <c r="W9" s="57">
        <v>2011</v>
      </c>
      <c r="Y9" s="57">
        <v>2012</v>
      </c>
      <c r="AA9" s="57">
        <v>2013</v>
      </c>
      <c r="AC9" s="57">
        <v>2014</v>
      </c>
    </row>
    <row r="10" spans="1:30">
      <c r="B10" s="77" t="s">
        <v>14</v>
      </c>
      <c r="C10" s="78">
        <v>84334</v>
      </c>
      <c r="D10" s="78">
        <v>89791</v>
      </c>
      <c r="E10" s="78">
        <v>179046</v>
      </c>
      <c r="F10" s="78">
        <v>171849</v>
      </c>
      <c r="G10" s="78">
        <v>249479</v>
      </c>
      <c r="H10" s="78">
        <v>236211</v>
      </c>
      <c r="I10" s="78">
        <v>461709</v>
      </c>
      <c r="J10" s="78">
        <v>754619</v>
      </c>
      <c r="K10" s="79">
        <f t="shared" ref="K10:K22" si="0">I10/J10-1</f>
        <v>-0.38815614237118334</v>
      </c>
      <c r="L10" s="80">
        <f t="shared" ref="L10:L22" si="1">H10/I10-1</f>
        <v>-0.48839853674067435</v>
      </c>
      <c r="M10" s="80">
        <f t="shared" ref="M10:M22" si="2">G10/H10-1</f>
        <v>5.617011908844205E-2</v>
      </c>
      <c r="N10" s="81">
        <f t="shared" ref="N10:N21" si="3">F10/G10-1</f>
        <v>-0.31116847510211276</v>
      </c>
      <c r="P10" s="57" t="s">
        <v>14</v>
      </c>
      <c r="Q10" s="82">
        <f>H10</f>
        <v>236211</v>
      </c>
      <c r="R10" s="82">
        <f>I10</f>
        <v>461709</v>
      </c>
      <c r="S10" s="83">
        <f t="shared" ref="S10:S21" si="4">Q10/R10-1</f>
        <v>-0.48839853674067435</v>
      </c>
      <c r="U10" s="82">
        <f>G10</f>
        <v>249479</v>
      </c>
      <c r="V10" s="83">
        <f t="shared" ref="V10:V21" si="5">U10/Q10-1</f>
        <v>5.617011908844205E-2</v>
      </c>
      <c r="W10" s="82">
        <f>F10</f>
        <v>171849</v>
      </c>
      <c r="X10" s="83">
        <f t="shared" ref="X10:X21" si="6">W10/U10-1</f>
        <v>-0.31116847510211276</v>
      </c>
      <c r="Y10" s="82">
        <f>E10</f>
        <v>179046</v>
      </c>
      <c r="Z10" s="83">
        <f t="shared" ref="Z10:Z21" si="7">Y10/W10-1</f>
        <v>4.1879789815477464E-2</v>
      </c>
      <c r="AA10" s="82">
        <f>D10</f>
        <v>89791</v>
      </c>
      <c r="AB10" s="83">
        <f t="shared" ref="AB10:AB21" si="8">AA10/Y10-1</f>
        <v>-0.49850317795426868</v>
      </c>
      <c r="AC10" s="82">
        <f>C10</f>
        <v>84334</v>
      </c>
      <c r="AD10" s="83">
        <f t="shared" ref="AD10:AD21" si="9">AC10/AA10-1</f>
        <v>-6.0774465146841039E-2</v>
      </c>
    </row>
    <row r="11" spans="1:30">
      <c r="B11" s="84" t="s">
        <v>15</v>
      </c>
      <c r="C11" s="78">
        <v>53606</v>
      </c>
      <c r="D11" s="78">
        <v>78578</v>
      </c>
      <c r="E11" s="78">
        <v>119820</v>
      </c>
      <c r="F11" s="78">
        <v>160364</v>
      </c>
      <c r="G11" s="78">
        <v>233226</v>
      </c>
      <c r="H11" s="78">
        <v>337308</v>
      </c>
      <c r="I11" s="78">
        <v>404317</v>
      </c>
      <c r="J11" s="78">
        <v>871745</v>
      </c>
      <c r="K11" s="85">
        <f t="shared" si="0"/>
        <v>-0.53619808544930003</v>
      </c>
      <c r="L11" s="86">
        <f t="shared" si="1"/>
        <v>-0.16573381777169893</v>
      </c>
      <c r="M11" s="86">
        <f t="shared" si="2"/>
        <v>-0.30856665125048921</v>
      </c>
      <c r="N11" s="87">
        <f t="shared" si="3"/>
        <v>-0.3124094226201195</v>
      </c>
      <c r="O11" s="83"/>
      <c r="P11" s="83" t="s">
        <v>15</v>
      </c>
      <c r="Q11" s="82">
        <f t="shared" ref="Q11:R21" si="10">Q10+H11</f>
        <v>573519</v>
      </c>
      <c r="R11" s="82">
        <f t="shared" si="10"/>
        <v>866026</v>
      </c>
      <c r="S11" s="83">
        <f t="shared" si="4"/>
        <v>-0.33775775785022621</v>
      </c>
      <c r="U11" s="82">
        <f t="shared" ref="U11:U21" si="11">G11+U10</f>
        <v>482705</v>
      </c>
      <c r="V11" s="83">
        <f t="shared" si="5"/>
        <v>-0.15834523354936803</v>
      </c>
      <c r="W11" s="82">
        <f t="shared" ref="W11:W21" si="12">F11+W10</f>
        <v>332213</v>
      </c>
      <c r="X11" s="83">
        <f t="shared" si="6"/>
        <v>-0.31176805709491306</v>
      </c>
      <c r="Y11" s="82">
        <f t="shared" ref="Y11:Y21" si="13">E11+Y10</f>
        <v>298866</v>
      </c>
      <c r="Z11" s="83">
        <f t="shared" si="7"/>
        <v>-0.10037837170730823</v>
      </c>
      <c r="AA11" s="82">
        <f t="shared" ref="AA11:AA21" si="14">D11+AA10</f>
        <v>168369</v>
      </c>
      <c r="AB11" s="83">
        <f t="shared" si="8"/>
        <v>-0.43664050109413588</v>
      </c>
      <c r="AC11" s="82">
        <f t="shared" ref="AC11:AC21" si="15">C11+AC10</f>
        <v>137940</v>
      </c>
      <c r="AD11" s="83">
        <f t="shared" si="9"/>
        <v>-0.18072804376102491</v>
      </c>
    </row>
    <row r="12" spans="1:30">
      <c r="B12" s="84" t="s">
        <v>16</v>
      </c>
      <c r="C12" s="78">
        <v>44858</v>
      </c>
      <c r="D12" s="78">
        <v>61043</v>
      </c>
      <c r="E12" s="78">
        <v>102088</v>
      </c>
      <c r="F12" s="78">
        <v>157987</v>
      </c>
      <c r="G12" s="78">
        <v>222528</v>
      </c>
      <c r="H12" s="78">
        <v>237229</v>
      </c>
      <c r="I12" s="78">
        <v>343993</v>
      </c>
      <c r="J12" s="78">
        <v>721434</v>
      </c>
      <c r="K12" s="85">
        <f t="shared" si="0"/>
        <v>-0.52318160774235756</v>
      </c>
      <c r="L12" s="86">
        <f t="shared" si="1"/>
        <v>-0.31036678071937507</v>
      </c>
      <c r="M12" s="86">
        <f t="shared" si="2"/>
        <v>-6.1969658009771167E-2</v>
      </c>
      <c r="N12" s="87">
        <f t="shared" si="3"/>
        <v>-0.29003541127408683</v>
      </c>
      <c r="P12" s="57" t="s">
        <v>16</v>
      </c>
      <c r="Q12" s="82">
        <f t="shared" si="10"/>
        <v>810748</v>
      </c>
      <c r="R12" s="82">
        <f t="shared" si="10"/>
        <v>1210019</v>
      </c>
      <c r="S12" s="83">
        <f t="shared" si="4"/>
        <v>-0.32997085169737006</v>
      </c>
      <c r="U12" s="82">
        <f t="shared" si="11"/>
        <v>705233</v>
      </c>
      <c r="V12" s="83">
        <f t="shared" si="5"/>
        <v>-0.13014524858525711</v>
      </c>
      <c r="W12" s="82">
        <f t="shared" si="12"/>
        <v>490200</v>
      </c>
      <c r="X12" s="83">
        <f t="shared" si="6"/>
        <v>-0.30491057565372015</v>
      </c>
      <c r="Y12" s="82">
        <f t="shared" si="13"/>
        <v>400954</v>
      </c>
      <c r="Z12" s="83">
        <f t="shared" si="7"/>
        <v>-0.18206038351693188</v>
      </c>
      <c r="AA12" s="82">
        <f t="shared" si="14"/>
        <v>229412</v>
      </c>
      <c r="AB12" s="83">
        <f t="shared" si="8"/>
        <v>-0.42783461444454973</v>
      </c>
      <c r="AC12" s="82">
        <f t="shared" si="15"/>
        <v>182798</v>
      </c>
      <c r="AD12" s="83">
        <f t="shared" si="9"/>
        <v>-0.20318902237023351</v>
      </c>
    </row>
    <row r="13" spans="1:30">
      <c r="B13" s="84" t="s">
        <v>17</v>
      </c>
      <c r="C13" s="78">
        <v>43983</v>
      </c>
      <c r="D13" s="78">
        <v>61340</v>
      </c>
      <c r="E13" s="78">
        <v>76836</v>
      </c>
      <c r="F13" s="78">
        <v>121109</v>
      </c>
      <c r="G13" s="78">
        <v>186984</v>
      </c>
      <c r="H13" s="78">
        <v>220647</v>
      </c>
      <c r="I13" s="78">
        <v>364785</v>
      </c>
      <c r="J13" s="78">
        <v>618369</v>
      </c>
      <c r="K13" s="85">
        <f t="shared" si="0"/>
        <v>-0.4100852403661891</v>
      </c>
      <c r="L13" s="86">
        <f t="shared" si="1"/>
        <v>-0.39513137875735027</v>
      </c>
      <c r="M13" s="86">
        <f t="shared" si="2"/>
        <v>-0.15256495669553627</v>
      </c>
      <c r="N13" s="87">
        <f t="shared" si="3"/>
        <v>-0.35230287083386813</v>
      </c>
      <c r="P13" s="57" t="s">
        <v>17</v>
      </c>
      <c r="Q13" s="82">
        <f t="shared" si="10"/>
        <v>1031395</v>
      </c>
      <c r="R13" s="82">
        <f t="shared" si="10"/>
        <v>1574804</v>
      </c>
      <c r="S13" s="83">
        <f t="shared" si="4"/>
        <v>-0.34506452866515447</v>
      </c>
      <c r="U13" s="82">
        <f t="shared" si="11"/>
        <v>892217</v>
      </c>
      <c r="V13" s="83">
        <f t="shared" si="5"/>
        <v>-0.13494151125417519</v>
      </c>
      <c r="W13" s="82">
        <f t="shared" si="12"/>
        <v>611309</v>
      </c>
      <c r="X13" s="83">
        <f t="shared" si="6"/>
        <v>-0.31484268961474615</v>
      </c>
      <c r="Y13" s="82">
        <f t="shared" si="13"/>
        <v>477790</v>
      </c>
      <c r="Z13" s="83">
        <f t="shared" si="7"/>
        <v>-0.21841490964471322</v>
      </c>
      <c r="AA13" s="82">
        <f t="shared" si="14"/>
        <v>290752</v>
      </c>
      <c r="AB13" s="83">
        <f t="shared" si="8"/>
        <v>-0.39146486950333825</v>
      </c>
      <c r="AC13" s="82">
        <f t="shared" si="15"/>
        <v>226781</v>
      </c>
      <c r="AD13" s="83">
        <f t="shared" si="9"/>
        <v>-0.22001912282632619</v>
      </c>
    </row>
    <row r="14" spans="1:30">
      <c r="B14" s="84" t="s">
        <v>18</v>
      </c>
      <c r="C14" s="88"/>
      <c r="D14" s="78">
        <v>72970</v>
      </c>
      <c r="E14" s="78">
        <v>185539</v>
      </c>
      <c r="F14" s="78">
        <v>171077</v>
      </c>
      <c r="G14" s="78">
        <v>229341</v>
      </c>
      <c r="H14" s="78">
        <v>319579</v>
      </c>
      <c r="I14" s="78">
        <v>337223</v>
      </c>
      <c r="J14" s="78">
        <v>833549</v>
      </c>
      <c r="K14" s="85">
        <f t="shared" si="0"/>
        <v>-0.59543710087829271</v>
      </c>
      <c r="L14" s="86">
        <f t="shared" si="1"/>
        <v>-5.2321460873072101E-2</v>
      </c>
      <c r="M14" s="86">
        <f t="shared" si="2"/>
        <v>-0.28236523676461844</v>
      </c>
      <c r="N14" s="87">
        <f t="shared" si="3"/>
        <v>-0.25404964659611673</v>
      </c>
      <c r="P14" s="57" t="s">
        <v>18</v>
      </c>
      <c r="Q14" s="82">
        <f t="shared" si="10"/>
        <v>1350974</v>
      </c>
      <c r="R14" s="82">
        <f t="shared" si="10"/>
        <v>1912027</v>
      </c>
      <c r="S14" s="83">
        <f t="shared" si="4"/>
        <v>-0.29343361783071054</v>
      </c>
      <c r="U14" s="82">
        <f t="shared" si="11"/>
        <v>1121558</v>
      </c>
      <c r="V14" s="83">
        <f t="shared" si="5"/>
        <v>-0.16981525921298268</v>
      </c>
      <c r="W14" s="82">
        <f t="shared" si="12"/>
        <v>782386</v>
      </c>
      <c r="X14" s="83">
        <f t="shared" si="6"/>
        <v>-0.30241146690585774</v>
      </c>
      <c r="Y14" s="82">
        <f t="shared" si="13"/>
        <v>663329</v>
      </c>
      <c r="Z14" s="83">
        <f t="shared" si="7"/>
        <v>-0.15217169018873034</v>
      </c>
      <c r="AA14" s="82">
        <f t="shared" si="14"/>
        <v>363722</v>
      </c>
      <c r="AB14" s="83">
        <f t="shared" si="8"/>
        <v>-0.45167179484087083</v>
      </c>
      <c r="AC14" s="82">
        <f t="shared" si="15"/>
        <v>226781</v>
      </c>
      <c r="AD14" s="83">
        <f t="shared" si="9"/>
        <v>-0.37649908446560831</v>
      </c>
    </row>
    <row r="15" spans="1:30">
      <c r="B15" s="84" t="s">
        <v>19</v>
      </c>
      <c r="C15" s="88"/>
      <c r="D15" s="78">
        <v>47584</v>
      </c>
      <c r="E15" s="78">
        <v>105480</v>
      </c>
      <c r="F15" s="78">
        <v>112803</v>
      </c>
      <c r="G15" s="78">
        <v>274974</v>
      </c>
      <c r="H15" s="78">
        <v>283788</v>
      </c>
      <c r="I15" s="78">
        <v>211463</v>
      </c>
      <c r="J15" s="78">
        <v>630627</v>
      </c>
      <c r="K15" s="85">
        <f t="shared" si="0"/>
        <v>-0.66467816950431868</v>
      </c>
      <c r="L15" s="86">
        <f t="shared" si="1"/>
        <v>0.34202200857833276</v>
      </c>
      <c r="M15" s="86">
        <f t="shared" si="2"/>
        <v>-3.1058395703835284E-2</v>
      </c>
      <c r="N15" s="87">
        <f t="shared" si="3"/>
        <v>-0.58976848720242647</v>
      </c>
      <c r="P15" s="57" t="s">
        <v>19</v>
      </c>
      <c r="Q15" s="82">
        <f t="shared" si="10"/>
        <v>1634762</v>
      </c>
      <c r="R15" s="82">
        <f t="shared" si="10"/>
        <v>2123490</v>
      </c>
      <c r="S15" s="83">
        <f t="shared" si="4"/>
        <v>-0.23015319120881195</v>
      </c>
      <c r="U15" s="82">
        <f t="shared" si="11"/>
        <v>1396532</v>
      </c>
      <c r="V15" s="83">
        <f t="shared" si="5"/>
        <v>-0.1457276349707175</v>
      </c>
      <c r="W15" s="82">
        <f t="shared" si="12"/>
        <v>895189</v>
      </c>
      <c r="X15" s="83">
        <f t="shared" si="6"/>
        <v>-0.35899141587876249</v>
      </c>
      <c r="Y15" s="82">
        <f t="shared" si="13"/>
        <v>768809</v>
      </c>
      <c r="Z15" s="83">
        <f t="shared" si="7"/>
        <v>-0.14117689113695542</v>
      </c>
      <c r="AA15" s="82">
        <f t="shared" si="14"/>
        <v>411306</v>
      </c>
      <c r="AB15" s="83">
        <f t="shared" si="8"/>
        <v>-0.46500886436032873</v>
      </c>
      <c r="AC15" s="82">
        <f t="shared" si="15"/>
        <v>226781</v>
      </c>
      <c r="AD15" s="83">
        <f t="shared" si="9"/>
        <v>-0.44863191881470244</v>
      </c>
    </row>
    <row r="16" spans="1:30">
      <c r="B16" s="84" t="s">
        <v>20</v>
      </c>
      <c r="C16" s="89"/>
      <c r="D16" s="78">
        <v>73290</v>
      </c>
      <c r="E16" s="78">
        <v>88735</v>
      </c>
      <c r="F16" s="78">
        <v>162098</v>
      </c>
      <c r="G16" s="78">
        <v>349680</v>
      </c>
      <c r="H16" s="78">
        <v>242792</v>
      </c>
      <c r="I16" s="78">
        <v>322579</v>
      </c>
      <c r="J16" s="78">
        <v>606026</v>
      </c>
      <c r="K16" s="85">
        <f t="shared" si="0"/>
        <v>-0.46771425648404519</v>
      </c>
      <c r="L16" s="86">
        <f t="shared" si="1"/>
        <v>-0.24734096143890338</v>
      </c>
      <c r="M16" s="86">
        <f t="shared" si="2"/>
        <v>0.44024514811031668</v>
      </c>
      <c r="N16" s="87">
        <f t="shared" si="3"/>
        <v>-0.5364390299702585</v>
      </c>
      <c r="P16" s="57" t="s">
        <v>20</v>
      </c>
      <c r="Q16" s="82">
        <f t="shared" si="10"/>
        <v>1877554</v>
      </c>
      <c r="R16" s="82">
        <f t="shared" si="10"/>
        <v>2446069</v>
      </c>
      <c r="S16" s="83">
        <f t="shared" si="4"/>
        <v>-0.23241985405971788</v>
      </c>
      <c r="U16" s="82">
        <f t="shared" si="11"/>
        <v>1746212</v>
      </c>
      <c r="V16" s="83">
        <f t="shared" si="5"/>
        <v>-6.9953780290739953E-2</v>
      </c>
      <c r="W16" s="82">
        <f t="shared" si="12"/>
        <v>1057287</v>
      </c>
      <c r="X16" s="83">
        <f t="shared" si="6"/>
        <v>-0.39452540699525607</v>
      </c>
      <c r="Y16" s="82">
        <f t="shared" si="13"/>
        <v>857544</v>
      </c>
      <c r="Z16" s="83">
        <f t="shared" si="7"/>
        <v>-0.18892032153994143</v>
      </c>
      <c r="AA16" s="82">
        <f t="shared" si="14"/>
        <v>484596</v>
      </c>
      <c r="AB16" s="83">
        <f t="shared" si="8"/>
        <v>-0.4349024656460776</v>
      </c>
      <c r="AC16" s="82">
        <f t="shared" si="15"/>
        <v>226781</v>
      </c>
      <c r="AD16" s="83">
        <f t="shared" si="9"/>
        <v>-0.5320204871686931</v>
      </c>
    </row>
    <row r="17" spans="2:30">
      <c r="B17" s="84" t="s">
        <v>21</v>
      </c>
      <c r="C17" s="88"/>
      <c r="D17" s="78">
        <v>51302</v>
      </c>
      <c r="E17" s="78">
        <v>68528</v>
      </c>
      <c r="F17" s="78">
        <v>145215</v>
      </c>
      <c r="G17" s="78">
        <v>266005</v>
      </c>
      <c r="H17" s="78">
        <v>247169</v>
      </c>
      <c r="I17" s="78">
        <v>294249</v>
      </c>
      <c r="J17" s="78">
        <v>536052</v>
      </c>
      <c r="K17" s="85">
        <f t="shared" si="0"/>
        <v>-0.45108123838732062</v>
      </c>
      <c r="L17" s="86">
        <f t="shared" si="1"/>
        <v>-0.160000543757158</v>
      </c>
      <c r="M17" s="86">
        <f t="shared" si="2"/>
        <v>7.620696770226032E-2</v>
      </c>
      <c r="N17" s="87">
        <f t="shared" si="3"/>
        <v>-0.45408920884945769</v>
      </c>
      <c r="P17" s="57" t="s">
        <v>21</v>
      </c>
      <c r="Q17" s="82">
        <f t="shared" si="10"/>
        <v>2124723</v>
      </c>
      <c r="R17" s="82">
        <f t="shared" si="10"/>
        <v>2740318</v>
      </c>
      <c r="S17" s="83">
        <f t="shared" si="4"/>
        <v>-0.22464363624951555</v>
      </c>
      <c r="U17" s="82">
        <f t="shared" si="11"/>
        <v>2012217</v>
      </c>
      <c r="V17" s="83">
        <f t="shared" si="5"/>
        <v>-5.2950902305853531E-2</v>
      </c>
      <c r="W17" s="82">
        <f t="shared" si="12"/>
        <v>1202502</v>
      </c>
      <c r="X17" s="83">
        <f t="shared" si="6"/>
        <v>-0.4023994430024197</v>
      </c>
      <c r="Y17" s="82">
        <f t="shared" si="13"/>
        <v>926072</v>
      </c>
      <c r="Z17" s="83">
        <f t="shared" si="7"/>
        <v>-0.22987903554422362</v>
      </c>
      <c r="AA17" s="82">
        <f t="shared" si="14"/>
        <v>535898</v>
      </c>
      <c r="AB17" s="83">
        <f t="shared" si="8"/>
        <v>-0.42132145232768081</v>
      </c>
      <c r="AC17" s="82">
        <f t="shared" si="15"/>
        <v>226781</v>
      </c>
      <c r="AD17" s="83">
        <f t="shared" si="9"/>
        <v>-0.5768205889926814</v>
      </c>
    </row>
    <row r="18" spans="2:30">
      <c r="B18" s="84" t="s">
        <v>22</v>
      </c>
      <c r="C18" s="88"/>
      <c r="D18" s="78">
        <v>57457</v>
      </c>
      <c r="E18" s="78">
        <v>76693</v>
      </c>
      <c r="F18" s="78">
        <v>155181</v>
      </c>
      <c r="G18" s="78">
        <v>216954</v>
      </c>
      <c r="H18" s="78">
        <v>304433</v>
      </c>
      <c r="I18" s="78">
        <v>218417</v>
      </c>
      <c r="J18" s="78">
        <v>498026</v>
      </c>
      <c r="K18" s="85">
        <f t="shared" si="0"/>
        <v>-0.56143454357804612</v>
      </c>
      <c r="L18" s="86">
        <f t="shared" si="1"/>
        <v>0.39381549970927177</v>
      </c>
      <c r="M18" s="86">
        <f t="shared" si="2"/>
        <v>-0.28735058288687498</v>
      </c>
      <c r="N18" s="87">
        <f t="shared" si="3"/>
        <v>-0.28472855997123814</v>
      </c>
      <c r="P18" s="57" t="s">
        <v>22</v>
      </c>
      <c r="Q18" s="82">
        <f t="shared" si="10"/>
        <v>2429156</v>
      </c>
      <c r="R18" s="82">
        <f t="shared" si="10"/>
        <v>2958735</v>
      </c>
      <c r="S18" s="83">
        <f t="shared" si="4"/>
        <v>-0.178988317642506</v>
      </c>
      <c r="U18" s="82">
        <f t="shared" si="11"/>
        <v>2229171</v>
      </c>
      <c r="V18" s="83">
        <f t="shared" si="5"/>
        <v>-8.2326948125192478E-2</v>
      </c>
      <c r="W18" s="82">
        <f t="shared" si="12"/>
        <v>1357683</v>
      </c>
      <c r="X18" s="83">
        <f t="shared" si="6"/>
        <v>-0.3909471278784804</v>
      </c>
      <c r="Y18" s="82">
        <f t="shared" si="13"/>
        <v>1002765</v>
      </c>
      <c r="Z18" s="83">
        <f t="shared" si="7"/>
        <v>-0.26141448335141559</v>
      </c>
      <c r="AA18" s="82">
        <f t="shared" si="14"/>
        <v>593355</v>
      </c>
      <c r="AB18" s="83">
        <f t="shared" si="8"/>
        <v>-0.4082811027508938</v>
      </c>
      <c r="AC18" s="82">
        <f t="shared" si="15"/>
        <v>226781</v>
      </c>
      <c r="AD18" s="83">
        <f t="shared" si="9"/>
        <v>-0.61779878824649659</v>
      </c>
    </row>
    <row r="19" spans="2:30">
      <c r="B19" s="84" t="s">
        <v>23</v>
      </c>
      <c r="C19" s="88"/>
      <c r="D19" s="78">
        <v>54297</v>
      </c>
      <c r="E19" s="78">
        <v>84265</v>
      </c>
      <c r="F19" s="78">
        <v>112131</v>
      </c>
      <c r="G19" s="78">
        <v>138524</v>
      </c>
      <c r="H19" s="78">
        <v>256111</v>
      </c>
      <c r="I19" s="78">
        <v>252466</v>
      </c>
      <c r="J19" s="78">
        <v>555917</v>
      </c>
      <c r="K19" s="85">
        <f t="shared" si="0"/>
        <v>-0.54585666565332591</v>
      </c>
      <c r="L19" s="86">
        <f t="shared" si="1"/>
        <v>1.443758763556291E-2</v>
      </c>
      <c r="M19" s="86">
        <f t="shared" si="2"/>
        <v>-0.45912514495667889</v>
      </c>
      <c r="N19" s="87">
        <f t="shared" si="3"/>
        <v>-0.19053016083855501</v>
      </c>
      <c r="P19" s="57" t="s">
        <v>23</v>
      </c>
      <c r="Q19" s="82">
        <f t="shared" si="10"/>
        <v>2685267</v>
      </c>
      <c r="R19" s="82">
        <f t="shared" si="10"/>
        <v>3211201</v>
      </c>
      <c r="S19" s="83">
        <f t="shared" si="4"/>
        <v>-0.16378109000339747</v>
      </c>
      <c r="U19" s="82">
        <f t="shared" si="11"/>
        <v>2367695</v>
      </c>
      <c r="V19" s="83">
        <f t="shared" si="5"/>
        <v>-0.11826458970374265</v>
      </c>
      <c r="W19" s="90">
        <f t="shared" si="12"/>
        <v>1469814</v>
      </c>
      <c r="X19" s="91">
        <f t="shared" si="6"/>
        <v>-0.37922156358821557</v>
      </c>
      <c r="Y19" s="82">
        <f t="shared" si="13"/>
        <v>1087030</v>
      </c>
      <c r="Z19" s="92">
        <f t="shared" si="7"/>
        <v>-0.26043023130817911</v>
      </c>
      <c r="AA19" s="82">
        <f t="shared" si="14"/>
        <v>647652</v>
      </c>
      <c r="AB19" s="91">
        <f t="shared" si="8"/>
        <v>-0.40420043605052303</v>
      </c>
      <c r="AC19" s="82">
        <f t="shared" si="15"/>
        <v>226781</v>
      </c>
      <c r="AD19" s="91">
        <f t="shared" si="9"/>
        <v>-0.64984127278229664</v>
      </c>
    </row>
    <row r="20" spans="2:30">
      <c r="B20" s="84" t="s">
        <v>24</v>
      </c>
      <c r="C20" s="88"/>
      <c r="D20" s="78">
        <v>50004</v>
      </c>
      <c r="E20" s="78">
        <v>59729</v>
      </c>
      <c r="F20" s="78">
        <v>106045</v>
      </c>
      <c r="G20" s="78">
        <v>148324</v>
      </c>
      <c r="H20" s="78">
        <v>187345</v>
      </c>
      <c r="I20" s="78">
        <v>243107</v>
      </c>
      <c r="J20" s="78">
        <v>483021</v>
      </c>
      <c r="K20" s="85">
        <f t="shared" si="0"/>
        <v>-0.49669476068328289</v>
      </c>
      <c r="L20" s="86">
        <f t="shared" si="1"/>
        <v>-0.22937225172454923</v>
      </c>
      <c r="M20" s="86">
        <f t="shared" si="2"/>
        <v>-0.20828418159011453</v>
      </c>
      <c r="N20" s="87">
        <f t="shared" si="3"/>
        <v>-0.28504490170168006</v>
      </c>
      <c r="P20" s="57" t="s">
        <v>24</v>
      </c>
      <c r="Q20" s="82">
        <f t="shared" si="10"/>
        <v>2872612</v>
      </c>
      <c r="R20" s="82">
        <f t="shared" si="10"/>
        <v>3454308</v>
      </c>
      <c r="S20" s="83">
        <f t="shared" si="4"/>
        <v>-0.16839725930635019</v>
      </c>
      <c r="U20" s="82">
        <f t="shared" si="11"/>
        <v>2516019</v>
      </c>
      <c r="V20" s="83">
        <f t="shared" si="5"/>
        <v>-0.12413545581512575</v>
      </c>
      <c r="W20" s="90">
        <f t="shared" si="12"/>
        <v>1575859</v>
      </c>
      <c r="X20" s="91">
        <f t="shared" si="6"/>
        <v>-0.37366967419562414</v>
      </c>
      <c r="Y20" s="82">
        <f t="shared" si="13"/>
        <v>1146759</v>
      </c>
      <c r="Z20" s="92">
        <f t="shared" si="7"/>
        <v>-0.27229593510586925</v>
      </c>
      <c r="AA20" s="82">
        <f t="shared" si="14"/>
        <v>697656</v>
      </c>
      <c r="AB20" s="91">
        <f t="shared" si="8"/>
        <v>-0.39162805785696908</v>
      </c>
      <c r="AC20" s="82">
        <f t="shared" si="15"/>
        <v>226781</v>
      </c>
      <c r="AD20" s="91">
        <f t="shared" si="9"/>
        <v>-0.67493865171373857</v>
      </c>
    </row>
    <row r="21" spans="2:30" ht="13.5" thickBot="1">
      <c r="B21" s="93" t="s">
        <v>25</v>
      </c>
      <c r="C21" s="94"/>
      <c r="D21" s="78">
        <v>30571</v>
      </c>
      <c r="E21" s="78">
        <v>46387</v>
      </c>
      <c r="F21" s="78">
        <v>74552</v>
      </c>
      <c r="G21" s="78">
        <v>109998</v>
      </c>
      <c r="H21" s="78">
        <v>187317</v>
      </c>
      <c r="I21" s="78">
        <v>208182</v>
      </c>
      <c r="J21" s="78">
        <v>336551</v>
      </c>
      <c r="K21" s="95">
        <f t="shared" si="0"/>
        <v>-0.38142510347614478</v>
      </c>
      <c r="L21" s="96">
        <f t="shared" si="1"/>
        <v>-0.10022480329711503</v>
      </c>
      <c r="M21" s="96">
        <f t="shared" si="2"/>
        <v>-0.41277086436361887</v>
      </c>
      <c r="N21" s="97">
        <f t="shared" si="3"/>
        <v>-0.32224222258586521</v>
      </c>
      <c r="P21" s="57" t="s">
        <v>25</v>
      </c>
      <c r="Q21" s="82">
        <f t="shared" si="10"/>
        <v>3059929</v>
      </c>
      <c r="R21" s="82">
        <f t="shared" si="10"/>
        <v>3662490</v>
      </c>
      <c r="S21" s="83">
        <f t="shared" si="4"/>
        <v>-0.16452222395146476</v>
      </c>
      <c r="U21" s="82">
        <f t="shared" si="11"/>
        <v>2626017</v>
      </c>
      <c r="V21" s="83">
        <f t="shared" si="5"/>
        <v>-0.14180459742693374</v>
      </c>
      <c r="W21" s="90">
        <f t="shared" si="12"/>
        <v>1650411</v>
      </c>
      <c r="X21" s="91">
        <f t="shared" si="6"/>
        <v>-0.37151549285476826</v>
      </c>
      <c r="Y21" s="82">
        <f t="shared" si="13"/>
        <v>1193146</v>
      </c>
      <c r="Z21" s="92">
        <f t="shared" si="7"/>
        <v>-0.2770612895818072</v>
      </c>
      <c r="AA21" s="82">
        <f t="shared" si="14"/>
        <v>728227</v>
      </c>
      <c r="AB21" s="91">
        <f t="shared" si="8"/>
        <v>-0.3896580971649739</v>
      </c>
      <c r="AC21" s="82">
        <f t="shared" si="15"/>
        <v>226781</v>
      </c>
      <c r="AD21" s="91">
        <f t="shared" si="9"/>
        <v>-0.68858474074704734</v>
      </c>
    </row>
    <row r="22" spans="2:30">
      <c r="B22" s="98"/>
      <c r="C22" s="99">
        <f t="shared" ref="C22:J22" si="16">SUM(C10:C21)</f>
        <v>226781</v>
      </c>
      <c r="D22" s="99">
        <f t="shared" si="16"/>
        <v>728227</v>
      </c>
      <c r="E22" s="99">
        <f t="shared" si="16"/>
        <v>1193146</v>
      </c>
      <c r="F22" s="99">
        <f t="shared" si="16"/>
        <v>1650411</v>
      </c>
      <c r="G22" s="99">
        <f t="shared" si="16"/>
        <v>2626017</v>
      </c>
      <c r="H22" s="99">
        <f t="shared" si="16"/>
        <v>3059929</v>
      </c>
      <c r="I22" s="99">
        <f t="shared" si="16"/>
        <v>3662490</v>
      </c>
      <c r="J22" s="99">
        <f t="shared" si="16"/>
        <v>7445936</v>
      </c>
      <c r="K22" s="100">
        <f t="shared" si="0"/>
        <v>-0.50812228308167029</v>
      </c>
      <c r="L22" s="100">
        <f t="shared" si="1"/>
        <v>-0.16452222395146476</v>
      </c>
      <c r="M22" s="100">
        <f t="shared" si="2"/>
        <v>-0.14180459742693374</v>
      </c>
      <c r="N22" s="100"/>
    </row>
    <row r="24" spans="2:30" ht="13.5" thickBot="1">
      <c r="J24" s="101"/>
      <c r="K24" s="102"/>
      <c r="L24" s="102"/>
      <c r="M24" s="103"/>
      <c r="N24" s="103"/>
      <c r="O24" s="103"/>
      <c r="P24" s="103"/>
    </row>
    <row r="25" spans="2:30">
      <c r="B25" s="104" t="s">
        <v>111</v>
      </c>
      <c r="C25" s="105">
        <f t="shared" ref="C25:J25" si="17">SUM(C10:C12)</f>
        <v>182798</v>
      </c>
      <c r="D25" s="105">
        <f t="shared" si="17"/>
        <v>229412</v>
      </c>
      <c r="E25" s="105">
        <f t="shared" si="17"/>
        <v>400954</v>
      </c>
      <c r="F25" s="105">
        <f t="shared" si="17"/>
        <v>490200</v>
      </c>
      <c r="G25" s="105">
        <f t="shared" si="17"/>
        <v>705233</v>
      </c>
      <c r="H25" s="105">
        <f t="shared" si="17"/>
        <v>810748</v>
      </c>
      <c r="I25" s="105">
        <f t="shared" si="17"/>
        <v>1210019</v>
      </c>
      <c r="J25" s="105">
        <f t="shared" si="17"/>
        <v>2347798</v>
      </c>
      <c r="K25" s="106">
        <f>I25/J25-1</f>
        <v>-0.48461537150981471</v>
      </c>
      <c r="L25" s="106">
        <f>H25/I25-1</f>
        <v>-0.32997085169737006</v>
      </c>
      <c r="M25" s="106">
        <f>G25/H25-1</f>
        <v>-0.13014524858525711</v>
      </c>
      <c r="N25" s="107">
        <f>F25/G25-1</f>
        <v>-0.30491057565372015</v>
      </c>
    </row>
    <row r="26" spans="2:30">
      <c r="B26" s="108" t="s">
        <v>112</v>
      </c>
      <c r="C26" s="109">
        <f>SUM(C11:C13)</f>
        <v>142447</v>
      </c>
      <c r="D26" s="109">
        <f>SUM(D11:D13)</f>
        <v>200961</v>
      </c>
      <c r="E26" s="109">
        <f>SUM(E11:E13)</f>
        <v>298744</v>
      </c>
      <c r="F26" s="109">
        <f>SUM(F11:F13)</f>
        <v>439460</v>
      </c>
      <c r="G26" s="109">
        <f>SUM(G13:G15)</f>
        <v>691299</v>
      </c>
      <c r="H26" s="109">
        <f>SUM(H13:H15)</f>
        <v>824014</v>
      </c>
      <c r="I26" s="109">
        <f>SUM(I13:I15)</f>
        <v>913471</v>
      </c>
      <c r="J26" s="109">
        <f>SUM(J13:J15)</f>
        <v>2082545</v>
      </c>
      <c r="K26" s="100">
        <f>I26/J26-1</f>
        <v>-0.56136794162911241</v>
      </c>
      <c r="L26" s="100">
        <f>H26/I26-1</f>
        <v>-9.793085932667811E-2</v>
      </c>
      <c r="M26" s="100">
        <f>I26/J26-1</f>
        <v>-0.56136794162911241</v>
      </c>
      <c r="N26" s="110">
        <f>F26/G26-1</f>
        <v>-0.36429822696112679</v>
      </c>
    </row>
    <row r="27" spans="2:30">
      <c r="B27" s="108" t="s">
        <v>113</v>
      </c>
      <c r="C27" s="109">
        <f t="shared" ref="C27:J27" si="18">SUM(C16:C18)</f>
        <v>0</v>
      </c>
      <c r="D27" s="109">
        <f t="shared" si="18"/>
        <v>182049</v>
      </c>
      <c r="E27" s="109">
        <f t="shared" si="18"/>
        <v>233956</v>
      </c>
      <c r="F27" s="109">
        <f t="shared" si="18"/>
        <v>462494</v>
      </c>
      <c r="G27" s="109">
        <f t="shared" si="18"/>
        <v>832639</v>
      </c>
      <c r="H27" s="109">
        <f t="shared" si="18"/>
        <v>794394</v>
      </c>
      <c r="I27" s="109">
        <f t="shared" si="18"/>
        <v>835245</v>
      </c>
      <c r="J27" s="109">
        <f t="shared" si="18"/>
        <v>1640104</v>
      </c>
      <c r="K27" s="100">
        <f>I27/J27-1</f>
        <v>-0.49073656304722135</v>
      </c>
      <c r="L27" s="100">
        <f>H27/I27-1</f>
        <v>-4.8909002747696828E-2</v>
      </c>
      <c r="M27" s="100">
        <f>I27/J27-1</f>
        <v>-0.49073656304722135</v>
      </c>
      <c r="N27" s="110">
        <f>F27/G27-1</f>
        <v>-0.4445443943894053</v>
      </c>
    </row>
    <row r="28" spans="2:30" ht="13.5" thickBot="1">
      <c r="B28" s="111" t="s">
        <v>114</v>
      </c>
      <c r="C28" s="112">
        <f t="shared" ref="C28:J28" si="19">SUM(C19:C21)</f>
        <v>0</v>
      </c>
      <c r="D28" s="112">
        <f t="shared" si="19"/>
        <v>134872</v>
      </c>
      <c r="E28" s="112">
        <f t="shared" si="19"/>
        <v>190381</v>
      </c>
      <c r="F28" s="112">
        <f t="shared" si="19"/>
        <v>292728</v>
      </c>
      <c r="G28" s="112">
        <f t="shared" si="19"/>
        <v>396846</v>
      </c>
      <c r="H28" s="112">
        <f t="shared" si="19"/>
        <v>630773</v>
      </c>
      <c r="I28" s="112">
        <f t="shared" si="19"/>
        <v>703755</v>
      </c>
      <c r="J28" s="112">
        <f t="shared" si="19"/>
        <v>1375489</v>
      </c>
      <c r="K28" s="113">
        <f>I28/J28-1</f>
        <v>-0.4883601395576409</v>
      </c>
      <c r="L28" s="113">
        <f>H28/I28-1</f>
        <v>-0.10370370370370374</v>
      </c>
      <c r="M28" s="113">
        <f>I28/J28-1</f>
        <v>-0.4883601395576409</v>
      </c>
      <c r="N28" s="114">
        <f>F28/G28-1</f>
        <v>-0.26236373807471913</v>
      </c>
    </row>
    <row r="29" spans="2:30" ht="13.5" thickBot="1">
      <c r="F29" s="82"/>
      <c r="G29" s="82"/>
      <c r="H29" s="82"/>
      <c r="I29" s="82"/>
      <c r="J29" s="82"/>
    </row>
    <row r="30" spans="2:30">
      <c r="B30" s="115" t="s">
        <v>115</v>
      </c>
      <c r="C30" s="116">
        <f t="shared" ref="C30:J30" si="20">SUM(C10:C13)</f>
        <v>226781</v>
      </c>
      <c r="D30" s="116">
        <f t="shared" si="20"/>
        <v>290752</v>
      </c>
      <c r="E30" s="116">
        <f t="shared" si="20"/>
        <v>477790</v>
      </c>
      <c r="F30" s="116">
        <f t="shared" si="20"/>
        <v>611309</v>
      </c>
      <c r="G30" s="116">
        <f t="shared" si="20"/>
        <v>892217</v>
      </c>
      <c r="H30" s="116">
        <f t="shared" si="20"/>
        <v>1031395</v>
      </c>
      <c r="I30" s="116">
        <f t="shared" si="20"/>
        <v>1574804</v>
      </c>
      <c r="J30" s="116">
        <f t="shared" si="20"/>
        <v>2966167</v>
      </c>
      <c r="K30" s="117">
        <f>I30/J30-1</f>
        <v>-0.46907776939059731</v>
      </c>
      <c r="L30" s="118">
        <f>H30/I30-1</f>
        <v>-0.34506452866515447</v>
      </c>
      <c r="M30" s="119">
        <f>G30/H30-1</f>
        <v>-0.13494151125417519</v>
      </c>
      <c r="N30" s="120">
        <f>F30/G30-1</f>
        <v>-0.31484268961474615</v>
      </c>
      <c r="P30" s="83">
        <f>C30/J30-1</f>
        <v>-0.9235440890549993</v>
      </c>
    </row>
    <row r="31" spans="2:30">
      <c r="B31" s="121" t="s">
        <v>116</v>
      </c>
      <c r="C31" s="122">
        <f t="shared" ref="C31:J31" si="21">SUM(C14:C17)</f>
        <v>0</v>
      </c>
      <c r="D31" s="122">
        <f t="shared" si="21"/>
        <v>245146</v>
      </c>
      <c r="E31" s="122">
        <f t="shared" si="21"/>
        <v>448282</v>
      </c>
      <c r="F31" s="122">
        <f t="shared" si="21"/>
        <v>591193</v>
      </c>
      <c r="G31" s="122">
        <f t="shared" si="21"/>
        <v>1120000</v>
      </c>
      <c r="H31" s="122">
        <f t="shared" si="21"/>
        <v>1093328</v>
      </c>
      <c r="I31" s="122">
        <f t="shared" si="21"/>
        <v>1165514</v>
      </c>
      <c r="J31" s="122">
        <f t="shared" si="21"/>
        <v>2606254</v>
      </c>
      <c r="K31" s="123">
        <f>I31/J31-1</f>
        <v>-0.55280107004152312</v>
      </c>
      <c r="L31" s="124">
        <f>H31/I31-1</f>
        <v>-6.1934905972815479E-2</v>
      </c>
      <c r="M31" s="125">
        <f>I31/J31-1</f>
        <v>-0.55280107004152312</v>
      </c>
      <c r="N31" s="126"/>
      <c r="P31" s="83">
        <f>D31/J31-1</f>
        <v>-0.90593932901397944</v>
      </c>
    </row>
    <row r="32" spans="2:30" ht="13.5" thickBot="1">
      <c r="B32" s="127" t="s">
        <v>117</v>
      </c>
      <c r="C32" s="128">
        <f t="shared" ref="C32:J32" si="22">SUM(C18:C21)</f>
        <v>0</v>
      </c>
      <c r="D32" s="128">
        <f t="shared" si="22"/>
        <v>192329</v>
      </c>
      <c r="E32" s="128">
        <f t="shared" si="22"/>
        <v>267074</v>
      </c>
      <c r="F32" s="128">
        <f t="shared" si="22"/>
        <v>447909</v>
      </c>
      <c r="G32" s="128">
        <f t="shared" si="22"/>
        <v>613800</v>
      </c>
      <c r="H32" s="128">
        <f t="shared" si="22"/>
        <v>935206</v>
      </c>
      <c r="I32" s="128">
        <f t="shared" si="22"/>
        <v>922172</v>
      </c>
      <c r="J32" s="128">
        <f t="shared" si="22"/>
        <v>1873515</v>
      </c>
      <c r="K32" s="129">
        <f>I32/J32-1</f>
        <v>-0.50778509913184577</v>
      </c>
      <c r="L32" s="130">
        <f>H32/I32-1</f>
        <v>1.4134022720273531E-2</v>
      </c>
      <c r="M32" s="131">
        <f>I32/J32-1</f>
        <v>-0.50778509913184577</v>
      </c>
      <c r="N32" s="132"/>
    </row>
    <row r="33" spans="2:16" ht="13.5" thickBot="1"/>
    <row r="34" spans="2:16">
      <c r="B34" s="104" t="s">
        <v>86</v>
      </c>
      <c r="C34" s="105">
        <f t="shared" ref="C34:J34" si="23">SUM(C10:C11)</f>
        <v>137940</v>
      </c>
      <c r="D34" s="105">
        <f t="shared" si="23"/>
        <v>168369</v>
      </c>
      <c r="E34" s="105">
        <f t="shared" si="23"/>
        <v>298866</v>
      </c>
      <c r="F34" s="105">
        <f t="shared" si="23"/>
        <v>332213</v>
      </c>
      <c r="G34" s="105">
        <f t="shared" si="23"/>
        <v>482705</v>
      </c>
      <c r="H34" s="105">
        <f t="shared" si="23"/>
        <v>573519</v>
      </c>
      <c r="I34" s="105">
        <f t="shared" si="23"/>
        <v>866026</v>
      </c>
      <c r="J34" s="105">
        <f t="shared" si="23"/>
        <v>1626364</v>
      </c>
      <c r="K34" s="106">
        <f>I34/J34-1</f>
        <v>-0.46750788876290916</v>
      </c>
      <c r="L34" s="106">
        <f>H34/I34-1</f>
        <v>-0.33775775785022621</v>
      </c>
      <c r="M34" s="106">
        <f>G34/H34-1</f>
        <v>-0.15834523354936803</v>
      </c>
      <c r="N34" s="107">
        <f>F34/G34-1</f>
        <v>-0.31176805709491306</v>
      </c>
      <c r="P34" s="83">
        <f>D42/J42-1</f>
        <v>-0.90228631253625735</v>
      </c>
    </row>
    <row r="35" spans="2:16">
      <c r="B35" s="133" t="s">
        <v>196</v>
      </c>
      <c r="C35" s="109">
        <f t="shared" ref="C35:J35" si="24">SUM(C14:C15)</f>
        <v>0</v>
      </c>
      <c r="D35" s="109">
        <f t="shared" si="24"/>
        <v>120554</v>
      </c>
      <c r="E35" s="109">
        <f t="shared" si="24"/>
        <v>291019</v>
      </c>
      <c r="F35" s="109">
        <f t="shared" si="24"/>
        <v>283880</v>
      </c>
      <c r="G35" s="109">
        <f t="shared" si="24"/>
        <v>504315</v>
      </c>
      <c r="H35" s="109">
        <f t="shared" si="24"/>
        <v>603367</v>
      </c>
      <c r="I35" s="109">
        <f t="shared" si="24"/>
        <v>548686</v>
      </c>
      <c r="J35" s="109">
        <f t="shared" si="24"/>
        <v>1464176</v>
      </c>
      <c r="K35" s="100">
        <f>I35/J35-1</f>
        <v>-0.6252595316410049</v>
      </c>
      <c r="L35" s="100">
        <f>H35/I35-1</f>
        <v>9.9658092242193241E-2</v>
      </c>
      <c r="M35" s="100">
        <f>I35/J35-1</f>
        <v>-0.6252595316410049</v>
      </c>
      <c r="N35" s="110">
        <f>F35/G35-1</f>
        <v>-0.43709784559253639</v>
      </c>
      <c r="P35" s="83">
        <f>E32/J32-1</f>
        <v>-0.85744763185776462</v>
      </c>
    </row>
    <row r="36" spans="2:16" ht="13.5" thickBot="1">
      <c r="B36" s="134" t="s">
        <v>30</v>
      </c>
      <c r="C36" s="112">
        <f t="shared" ref="C36:J36" si="25">SUM(C18:C20)</f>
        <v>0</v>
      </c>
      <c r="D36" s="112">
        <f t="shared" si="25"/>
        <v>161758</v>
      </c>
      <c r="E36" s="112">
        <f t="shared" si="25"/>
        <v>220687</v>
      </c>
      <c r="F36" s="112">
        <f t="shared" si="25"/>
        <v>373357</v>
      </c>
      <c r="G36" s="112">
        <f t="shared" si="25"/>
        <v>503802</v>
      </c>
      <c r="H36" s="112">
        <f t="shared" si="25"/>
        <v>747889</v>
      </c>
      <c r="I36" s="112">
        <f t="shared" si="25"/>
        <v>713990</v>
      </c>
      <c r="J36" s="112">
        <f t="shared" si="25"/>
        <v>1536964</v>
      </c>
      <c r="K36" s="113">
        <f>I36/J36-1</f>
        <v>-0.53545431122654796</v>
      </c>
      <c r="L36" s="113">
        <f>H36/I36-1</f>
        <v>4.7478255997983165E-2</v>
      </c>
      <c r="M36" s="113">
        <f>I36/J36-1</f>
        <v>-0.53545431122654796</v>
      </c>
      <c r="N36" s="114">
        <f>F36/G36-1</f>
        <v>-0.25892116347295169</v>
      </c>
    </row>
    <row r="37" spans="2:16">
      <c r="B37" s="135" t="s">
        <v>198</v>
      </c>
      <c r="C37" s="136">
        <f t="shared" ref="C37:J37" si="26">SUM(C10:C15)</f>
        <v>226781</v>
      </c>
      <c r="D37" s="136">
        <f t="shared" si="26"/>
        <v>411306</v>
      </c>
      <c r="E37" s="136">
        <f t="shared" si="26"/>
        <v>768809</v>
      </c>
      <c r="F37" s="136">
        <f t="shared" si="26"/>
        <v>895189</v>
      </c>
      <c r="G37" s="136">
        <f t="shared" si="26"/>
        <v>1396532</v>
      </c>
      <c r="H37" s="136">
        <f t="shared" si="26"/>
        <v>1634762</v>
      </c>
      <c r="I37" s="136">
        <f t="shared" si="26"/>
        <v>2123490</v>
      </c>
      <c r="J37" s="136">
        <f t="shared" si="26"/>
        <v>4430343</v>
      </c>
    </row>
    <row r="38" spans="2:16">
      <c r="B38" s="135" t="s">
        <v>217</v>
      </c>
      <c r="C38" s="82">
        <f t="shared" ref="C38:J38" si="27">SUM(C10:C20)</f>
        <v>226781</v>
      </c>
      <c r="D38" s="82">
        <f t="shared" si="27"/>
        <v>697656</v>
      </c>
      <c r="E38" s="82">
        <f t="shared" si="27"/>
        <v>1146759</v>
      </c>
      <c r="F38" s="82">
        <f t="shared" si="27"/>
        <v>1575859</v>
      </c>
      <c r="G38" s="82">
        <f t="shared" si="27"/>
        <v>2516019</v>
      </c>
      <c r="H38" s="82">
        <f t="shared" si="27"/>
        <v>2872612</v>
      </c>
      <c r="I38" s="82">
        <f t="shared" si="27"/>
        <v>3454308</v>
      </c>
      <c r="J38" s="82">
        <f t="shared" si="27"/>
        <v>7109385</v>
      </c>
    </row>
    <row r="39" spans="2:16">
      <c r="B39" s="135" t="s">
        <v>29</v>
      </c>
      <c r="C39" s="82">
        <f t="shared" ref="C39:J39" si="28">SUM(C18:C19)</f>
        <v>0</v>
      </c>
      <c r="D39" s="82">
        <f t="shared" si="28"/>
        <v>111754</v>
      </c>
      <c r="E39" s="82">
        <f t="shared" si="28"/>
        <v>160958</v>
      </c>
      <c r="F39" s="82">
        <f t="shared" si="28"/>
        <v>267312</v>
      </c>
      <c r="G39" s="82">
        <f t="shared" si="28"/>
        <v>355478</v>
      </c>
      <c r="H39" s="82">
        <f t="shared" si="28"/>
        <v>560544</v>
      </c>
      <c r="I39" s="82">
        <f t="shared" si="28"/>
        <v>470883</v>
      </c>
      <c r="J39" s="82">
        <f t="shared" si="28"/>
        <v>1053943</v>
      </c>
      <c r="P39" s="83">
        <f>C34/J34-1</f>
        <v>-0.91518503852766053</v>
      </c>
    </row>
    <row r="40" spans="2:16">
      <c r="B40" s="135" t="s">
        <v>37</v>
      </c>
      <c r="C40" s="82">
        <f>SUM(C10:C19)</f>
        <v>226781</v>
      </c>
      <c r="D40" s="82">
        <f>SUM(D10:D19)</f>
        <v>647652</v>
      </c>
      <c r="E40" s="82">
        <f>SUM(E10:E19)</f>
        <v>1087030</v>
      </c>
      <c r="F40" s="82">
        <f>SUM(F10:F19)</f>
        <v>1469814</v>
      </c>
    </row>
    <row r="41" spans="2:16">
      <c r="B41" s="98" t="s">
        <v>30</v>
      </c>
      <c r="C41" s="82">
        <f t="shared" ref="C41:J41" si="29">SUM(C18:C20)</f>
        <v>0</v>
      </c>
      <c r="D41" s="82">
        <f t="shared" si="29"/>
        <v>161758</v>
      </c>
      <c r="E41" s="82">
        <f t="shared" si="29"/>
        <v>220687</v>
      </c>
      <c r="F41" s="82">
        <f t="shared" si="29"/>
        <v>373357</v>
      </c>
      <c r="G41" s="82">
        <f t="shared" si="29"/>
        <v>503802</v>
      </c>
      <c r="H41" s="82">
        <f t="shared" si="29"/>
        <v>747889</v>
      </c>
      <c r="I41" s="82">
        <f t="shared" si="29"/>
        <v>713990</v>
      </c>
      <c r="J41" s="82">
        <f t="shared" si="29"/>
        <v>1536964</v>
      </c>
    </row>
    <row r="42" spans="2:16">
      <c r="B42" s="98" t="s">
        <v>184</v>
      </c>
      <c r="C42" s="82">
        <f t="shared" ref="C42:J42" si="30">SUM(C10:C12)</f>
        <v>182798</v>
      </c>
      <c r="D42" s="82">
        <f t="shared" si="30"/>
        <v>229412</v>
      </c>
      <c r="E42" s="82">
        <f t="shared" si="30"/>
        <v>400954</v>
      </c>
      <c r="F42" s="82">
        <f t="shared" si="30"/>
        <v>490200</v>
      </c>
      <c r="G42" s="82">
        <f t="shared" si="30"/>
        <v>705233</v>
      </c>
      <c r="H42" s="82">
        <f t="shared" si="30"/>
        <v>810748</v>
      </c>
      <c r="I42" s="82">
        <f t="shared" si="30"/>
        <v>1210019</v>
      </c>
      <c r="J42" s="82">
        <f t="shared" si="30"/>
        <v>2347798</v>
      </c>
    </row>
    <row r="43" spans="2:16">
      <c r="F43" s="2"/>
      <c r="G43" s="2" t="s">
        <v>120</v>
      </c>
    </row>
    <row r="44" spans="2:16">
      <c r="G44" s="57" t="s">
        <v>185</v>
      </c>
    </row>
    <row r="45" spans="2:16">
      <c r="G45" s="57" t="s">
        <v>186</v>
      </c>
    </row>
    <row r="46" spans="2:16">
      <c r="G46" s="57" t="s">
        <v>69</v>
      </c>
    </row>
  </sheetData>
  <mergeCells count="2">
    <mergeCell ref="A1:B1"/>
    <mergeCell ref="A2:B2"/>
  </mergeCells>
  <hyperlinks>
    <hyperlink ref="G43" r:id="rId1"/>
  </hyperlinks>
  <pageMargins left="0.75" right="0.75" top="1" bottom="1" header="0" footer="0"/>
  <pageSetup paperSize="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workbookViewId="0">
      <selection sqref="A1:B1"/>
    </sheetView>
  </sheetViews>
  <sheetFormatPr baseColWidth="10" defaultRowHeight="12.75"/>
  <cols>
    <col min="1" max="1" width="9.28515625" style="57" customWidth="1"/>
    <col min="2" max="3" width="14.140625" style="57" customWidth="1"/>
    <col min="4" max="6" width="11.42578125" style="57"/>
    <col min="7" max="8" width="12.28515625" style="57" customWidth="1"/>
    <col min="9" max="9" width="12" style="57" customWidth="1"/>
    <col min="10" max="16" width="11.42578125" style="57"/>
    <col min="17" max="17" width="11" style="57" bestFit="1" customWidth="1"/>
    <col min="18" max="18" width="10.140625" style="57" bestFit="1" customWidth="1"/>
    <col min="19" max="19" width="8.28515625" style="57" bestFit="1" customWidth="1"/>
    <col min="20" max="20" width="2.42578125" style="57" customWidth="1"/>
    <col min="21" max="21" width="11" style="57" bestFit="1" customWidth="1"/>
    <col min="22" max="22" width="6.85546875" style="57" bestFit="1" customWidth="1"/>
    <col min="23" max="23" width="11" style="57" bestFit="1" customWidth="1"/>
    <col min="24" max="24" width="8.42578125" style="57" customWidth="1"/>
    <col min="25" max="25" width="11.42578125" style="57"/>
    <col min="26" max="26" width="13.7109375" style="57" customWidth="1"/>
    <col min="27" max="16384" width="11.42578125" style="57"/>
  </cols>
  <sheetData>
    <row r="1" spans="1:30">
      <c r="A1" s="389" t="s">
        <v>69</v>
      </c>
      <c r="B1" s="390"/>
      <c r="C1" s="56"/>
      <c r="D1" s="56"/>
      <c r="E1" s="56"/>
      <c r="F1" s="56"/>
    </row>
    <row r="2" spans="1:30">
      <c r="A2" s="391" t="s">
        <v>70</v>
      </c>
      <c r="B2" s="390"/>
      <c r="C2" s="56"/>
      <c r="D2" s="56"/>
      <c r="E2" s="56"/>
      <c r="F2" s="56"/>
    </row>
    <row r="3" spans="1:30">
      <c r="A3" s="56"/>
      <c r="B3" s="56"/>
      <c r="C3" s="56"/>
      <c r="D3" s="56"/>
      <c r="E3" s="56"/>
      <c r="F3" s="56"/>
      <c r="S3" s="58"/>
    </row>
    <row r="4" spans="1:30">
      <c r="A4" s="59" t="s">
        <v>71</v>
      </c>
      <c r="B4" s="56"/>
      <c r="C4" s="56"/>
      <c r="D4" s="56"/>
      <c r="E4" s="56"/>
      <c r="F4" s="56"/>
    </row>
    <row r="5" spans="1:30">
      <c r="A5" s="60" t="s">
        <v>72</v>
      </c>
      <c r="B5" s="56"/>
      <c r="C5" s="56"/>
      <c r="D5" s="56"/>
      <c r="E5" s="56"/>
      <c r="F5" s="56"/>
    </row>
    <row r="6" spans="1:30">
      <c r="A6" s="56" t="s">
        <v>73</v>
      </c>
      <c r="B6" s="56"/>
      <c r="C6" s="56"/>
      <c r="D6" s="56"/>
      <c r="E6" s="56"/>
      <c r="F6" s="56"/>
    </row>
    <row r="7" spans="1:30" ht="13.5" thickBot="1">
      <c r="A7" s="137" t="s">
        <v>253</v>
      </c>
      <c r="B7" s="62"/>
      <c r="C7" s="62"/>
      <c r="D7" s="62"/>
      <c r="E7" s="62"/>
      <c r="F7" s="62"/>
      <c r="G7" s="62"/>
    </row>
    <row r="8" spans="1:30" ht="13.5" thickBot="1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9"/>
      <c r="L8" s="138"/>
      <c r="M8" s="138"/>
      <c r="N8" s="138"/>
      <c r="O8" s="138"/>
    </row>
    <row r="9" spans="1:30" ht="26.25" thickBot="1">
      <c r="B9" s="140"/>
      <c r="C9" s="141">
        <v>2014</v>
      </c>
      <c r="D9" s="142">
        <v>2013</v>
      </c>
      <c r="E9" s="142">
        <v>2012</v>
      </c>
      <c r="F9" s="143">
        <v>2011</v>
      </c>
      <c r="G9" s="143">
        <v>2010</v>
      </c>
      <c r="H9" s="143">
        <v>2009</v>
      </c>
      <c r="I9" s="143">
        <v>2008</v>
      </c>
      <c r="J9" s="144">
        <v>2007</v>
      </c>
      <c r="K9" s="145" t="s">
        <v>12</v>
      </c>
      <c r="L9" s="146" t="s">
        <v>13</v>
      </c>
      <c r="M9" s="146" t="s">
        <v>188</v>
      </c>
      <c r="N9" s="147" t="s">
        <v>197</v>
      </c>
      <c r="Q9" s="57">
        <v>2009</v>
      </c>
      <c r="R9" s="57">
        <v>2008</v>
      </c>
      <c r="S9" s="57" t="s">
        <v>182</v>
      </c>
      <c r="U9" s="57">
        <v>2010</v>
      </c>
      <c r="W9" s="57">
        <v>2011</v>
      </c>
      <c r="Y9" s="57">
        <v>2012</v>
      </c>
      <c r="AA9" s="57">
        <v>2013</v>
      </c>
      <c r="AC9" s="57">
        <v>2014</v>
      </c>
    </row>
    <row r="10" spans="1:30">
      <c r="B10" s="77" t="s">
        <v>14</v>
      </c>
      <c r="C10" s="148">
        <v>18439</v>
      </c>
      <c r="D10" s="148">
        <v>34206</v>
      </c>
      <c r="E10" s="148">
        <v>28740</v>
      </c>
      <c r="F10" s="148">
        <v>56170</v>
      </c>
      <c r="G10" s="148">
        <v>87771</v>
      </c>
      <c r="H10" s="148">
        <v>126826</v>
      </c>
      <c r="I10" s="148">
        <v>200967</v>
      </c>
      <c r="J10" s="148">
        <v>369283</v>
      </c>
      <c r="K10" s="79">
        <f t="shared" ref="K10:K22" si="0">I10/J10-1</f>
        <v>-0.45579135784750446</v>
      </c>
      <c r="L10" s="80">
        <f t="shared" ref="L10:L22" si="1">H10/I10-1</f>
        <v>-0.36892126568043515</v>
      </c>
      <c r="M10" s="80">
        <f t="shared" ref="M10:M22" si="2">G10/H10-1</f>
        <v>-0.30794158926403103</v>
      </c>
      <c r="N10" s="81">
        <f t="shared" ref="N10:N21" si="3">F10/G10-1</f>
        <v>-0.36003919289970487</v>
      </c>
      <c r="P10" s="57" t="s">
        <v>14</v>
      </c>
      <c r="Q10" s="82">
        <f>H10</f>
        <v>126826</v>
      </c>
      <c r="R10" s="82">
        <f>I10</f>
        <v>200967</v>
      </c>
      <c r="S10" s="83">
        <f t="shared" ref="S10:S21" si="4">Q10/R10-1</f>
        <v>-0.36892126568043515</v>
      </c>
      <c r="U10" s="82">
        <f>G10</f>
        <v>87771</v>
      </c>
      <c r="V10" s="83">
        <f t="shared" ref="V10:V21" si="5">U10/Q10-1</f>
        <v>-0.30794158926403103</v>
      </c>
      <c r="W10" s="82">
        <f>F10</f>
        <v>56170</v>
      </c>
      <c r="X10" s="83">
        <f t="shared" ref="X10:X21" si="6">W10/U10-1</f>
        <v>-0.36003919289970487</v>
      </c>
      <c r="Y10" s="82">
        <f>E10</f>
        <v>28740</v>
      </c>
      <c r="Z10" s="83">
        <f t="shared" ref="Z10:Z21" si="7">Y10/W10-1</f>
        <v>-0.48833897098095069</v>
      </c>
      <c r="AA10" s="82">
        <f>D10</f>
        <v>34206</v>
      </c>
      <c r="AB10" s="83">
        <f t="shared" ref="AB10:AB21" si="8">AA10/Y10-1</f>
        <v>0.19018789144050108</v>
      </c>
      <c r="AC10" s="82">
        <f>C10</f>
        <v>18439</v>
      </c>
      <c r="AD10" s="83">
        <f t="shared" ref="AD10:AD21" si="9">AC10/AA10-1</f>
        <v>-0.46094252470326846</v>
      </c>
    </row>
    <row r="11" spans="1:30" ht="13.5" thickBot="1">
      <c r="B11" s="84" t="s">
        <v>15</v>
      </c>
      <c r="C11" s="148">
        <v>17311</v>
      </c>
      <c r="D11" s="148">
        <v>30051</v>
      </c>
      <c r="E11" s="148">
        <v>45260</v>
      </c>
      <c r="F11" s="148">
        <v>83981</v>
      </c>
      <c r="G11" s="148">
        <v>95062</v>
      </c>
      <c r="H11" s="148">
        <v>151568</v>
      </c>
      <c r="I11" s="148">
        <v>215278</v>
      </c>
      <c r="J11" s="148">
        <v>318533</v>
      </c>
      <c r="K11" s="85">
        <f t="shared" si="0"/>
        <v>-0.3241579365403271</v>
      </c>
      <c r="L11" s="86">
        <f t="shared" si="1"/>
        <v>-0.29594292031698544</v>
      </c>
      <c r="M11" s="86">
        <f t="shared" si="2"/>
        <v>-0.3728095640240684</v>
      </c>
      <c r="N11" s="87">
        <f t="shared" si="3"/>
        <v>-0.11656603059056192</v>
      </c>
      <c r="O11" s="83"/>
      <c r="P11" s="83" t="s">
        <v>15</v>
      </c>
      <c r="Q11" s="82">
        <f t="shared" ref="Q11:R21" si="10">Q10+H11</f>
        <v>278394</v>
      </c>
      <c r="R11" s="82">
        <f t="shared" si="10"/>
        <v>416245</v>
      </c>
      <c r="S11" s="83">
        <f t="shared" si="4"/>
        <v>-0.33117755168230245</v>
      </c>
      <c r="U11" s="82">
        <f t="shared" ref="U11:U21" si="11">G11+U10</f>
        <v>182833</v>
      </c>
      <c r="V11" s="83">
        <f t="shared" si="5"/>
        <v>-0.34325811619503299</v>
      </c>
      <c r="W11" s="82">
        <f t="shared" ref="W11:W21" si="12">F11+W10</f>
        <v>140151</v>
      </c>
      <c r="X11" s="83">
        <f t="shared" si="6"/>
        <v>-0.23344800993256143</v>
      </c>
      <c r="Y11" s="82">
        <f t="shared" ref="Y11:Y21" si="13">E11+Y10</f>
        <v>74000</v>
      </c>
      <c r="Z11" s="83">
        <f t="shared" si="7"/>
        <v>-0.4719980592361096</v>
      </c>
      <c r="AA11" s="82">
        <f t="shared" ref="AA11:AA21" si="14">D11+AA10</f>
        <v>64257</v>
      </c>
      <c r="AB11" s="83">
        <f t="shared" si="8"/>
        <v>-0.1316621621621622</v>
      </c>
      <c r="AC11" s="82">
        <f t="shared" ref="AC11:AC21" si="15">C11+AC10</f>
        <v>35750</v>
      </c>
      <c r="AD11" s="83">
        <f t="shared" si="9"/>
        <v>-0.44364038159266694</v>
      </c>
    </row>
    <row r="12" spans="1:30" ht="13.5" thickBot="1">
      <c r="B12" s="84" t="s">
        <v>16</v>
      </c>
      <c r="C12" s="148">
        <v>15772</v>
      </c>
      <c r="D12" s="148">
        <v>21653</v>
      </c>
      <c r="E12" s="148">
        <v>39456</v>
      </c>
      <c r="F12" s="148">
        <v>61931</v>
      </c>
      <c r="G12" s="148">
        <v>83244</v>
      </c>
      <c r="H12" s="148">
        <v>93400</v>
      </c>
      <c r="I12" s="148">
        <v>170584</v>
      </c>
      <c r="J12" s="149">
        <v>299561</v>
      </c>
      <c r="K12" s="85">
        <f t="shared" si="0"/>
        <v>-0.43055337644085845</v>
      </c>
      <c r="L12" s="86">
        <f t="shared" si="1"/>
        <v>-0.45246916475167664</v>
      </c>
      <c r="M12" s="86">
        <f t="shared" si="2"/>
        <v>-0.10873661670235546</v>
      </c>
      <c r="N12" s="87">
        <f t="shared" si="3"/>
        <v>-0.25603046465811352</v>
      </c>
      <c r="P12" s="57" t="s">
        <v>16</v>
      </c>
      <c r="Q12" s="82">
        <f t="shared" si="10"/>
        <v>371794</v>
      </c>
      <c r="R12" s="82">
        <f t="shared" si="10"/>
        <v>586829</v>
      </c>
      <c r="S12" s="83">
        <f t="shared" si="4"/>
        <v>-0.36643553743935631</v>
      </c>
      <c r="U12" s="82">
        <f t="shared" si="11"/>
        <v>266077</v>
      </c>
      <c r="V12" s="83">
        <f t="shared" si="5"/>
        <v>-0.28434294259724469</v>
      </c>
      <c r="W12" s="82">
        <f t="shared" si="12"/>
        <v>202082</v>
      </c>
      <c r="X12" s="83">
        <f t="shared" si="6"/>
        <v>-0.2405130845582294</v>
      </c>
      <c r="Y12" s="82">
        <f t="shared" si="13"/>
        <v>113456</v>
      </c>
      <c r="Z12" s="83">
        <f t="shared" si="7"/>
        <v>-0.4385645431062638</v>
      </c>
      <c r="AA12" s="82">
        <f t="shared" si="14"/>
        <v>85910</v>
      </c>
      <c r="AB12" s="83">
        <f t="shared" si="8"/>
        <v>-0.24279015653645464</v>
      </c>
      <c r="AC12" s="82">
        <f t="shared" si="15"/>
        <v>51522</v>
      </c>
      <c r="AD12" s="83">
        <f t="shared" si="9"/>
        <v>-0.40027936212315218</v>
      </c>
    </row>
    <row r="13" spans="1:30">
      <c r="B13" s="84" t="s">
        <v>17</v>
      </c>
      <c r="C13" s="148">
        <v>21231</v>
      </c>
      <c r="D13" s="148">
        <v>23958</v>
      </c>
      <c r="E13" s="148">
        <v>47123</v>
      </c>
      <c r="F13" s="148">
        <v>61754</v>
      </c>
      <c r="G13" s="148">
        <v>61335</v>
      </c>
      <c r="H13" s="148">
        <v>110055</v>
      </c>
      <c r="I13" s="148">
        <v>162691</v>
      </c>
      <c r="J13" s="148">
        <v>359926</v>
      </c>
      <c r="K13" s="85">
        <f t="shared" si="0"/>
        <v>-0.54798764190416915</v>
      </c>
      <c r="L13" s="86">
        <f t="shared" si="1"/>
        <v>-0.32353356977337411</v>
      </c>
      <c r="M13" s="86">
        <f t="shared" si="2"/>
        <v>-0.44268774703557312</v>
      </c>
      <c r="N13" s="87">
        <f t="shared" si="3"/>
        <v>6.8313361049971988E-3</v>
      </c>
      <c r="P13" s="57" t="s">
        <v>17</v>
      </c>
      <c r="Q13" s="82">
        <f t="shared" si="10"/>
        <v>481849</v>
      </c>
      <c r="R13" s="82">
        <f t="shared" si="10"/>
        <v>749520</v>
      </c>
      <c r="S13" s="83">
        <f t="shared" si="4"/>
        <v>-0.35712322553100651</v>
      </c>
      <c r="U13" s="82">
        <f t="shared" si="11"/>
        <v>327412</v>
      </c>
      <c r="V13" s="83">
        <f t="shared" si="5"/>
        <v>-0.32050912215237559</v>
      </c>
      <c r="W13" s="82">
        <f t="shared" si="12"/>
        <v>263836</v>
      </c>
      <c r="X13" s="83">
        <f t="shared" si="6"/>
        <v>-0.19417736674281949</v>
      </c>
      <c r="Y13" s="82">
        <f t="shared" si="13"/>
        <v>160579</v>
      </c>
      <c r="Z13" s="83">
        <f t="shared" si="7"/>
        <v>-0.39136812262162857</v>
      </c>
      <c r="AA13" s="82">
        <f t="shared" si="14"/>
        <v>109868</v>
      </c>
      <c r="AB13" s="83">
        <f t="shared" si="8"/>
        <v>-0.31580094532909031</v>
      </c>
      <c r="AC13" s="82">
        <f t="shared" si="15"/>
        <v>72753</v>
      </c>
      <c r="AD13" s="83">
        <f t="shared" si="9"/>
        <v>-0.33781446827101613</v>
      </c>
    </row>
    <row r="14" spans="1:30">
      <c r="B14" s="84" t="s">
        <v>18</v>
      </c>
      <c r="C14" s="88"/>
      <c r="D14" s="148">
        <v>26431</v>
      </c>
      <c r="E14" s="148">
        <v>32266</v>
      </c>
      <c r="F14" s="148">
        <v>64417</v>
      </c>
      <c r="G14" s="148">
        <v>61581</v>
      </c>
      <c r="H14" s="148">
        <v>125967</v>
      </c>
      <c r="I14" s="148">
        <v>203146</v>
      </c>
      <c r="J14" s="148">
        <v>324586</v>
      </c>
      <c r="K14" s="85">
        <f t="shared" si="0"/>
        <v>-0.37413813288311881</v>
      </c>
      <c r="L14" s="86">
        <f t="shared" si="1"/>
        <v>-0.37991887607927299</v>
      </c>
      <c r="M14" s="86">
        <f t="shared" si="2"/>
        <v>-0.51113386839410324</v>
      </c>
      <c r="N14" s="87">
        <f t="shared" si="3"/>
        <v>4.6053165749175839E-2</v>
      </c>
      <c r="P14" s="57" t="s">
        <v>18</v>
      </c>
      <c r="Q14" s="82">
        <f t="shared" si="10"/>
        <v>607816</v>
      </c>
      <c r="R14" s="82">
        <f t="shared" si="10"/>
        <v>952666</v>
      </c>
      <c r="S14" s="83">
        <f t="shared" si="4"/>
        <v>-0.36198415814146823</v>
      </c>
      <c r="U14" s="82">
        <f t="shared" si="11"/>
        <v>388993</v>
      </c>
      <c r="V14" s="83">
        <f t="shared" si="5"/>
        <v>-0.36001520196901693</v>
      </c>
      <c r="W14" s="82">
        <f t="shared" si="12"/>
        <v>328253</v>
      </c>
      <c r="X14" s="83">
        <f t="shared" si="6"/>
        <v>-0.15614676870792021</v>
      </c>
      <c r="Y14" s="82">
        <f t="shared" si="13"/>
        <v>192845</v>
      </c>
      <c r="Z14" s="83">
        <f t="shared" si="7"/>
        <v>-0.41251108139148762</v>
      </c>
      <c r="AA14" s="82">
        <f t="shared" si="14"/>
        <v>136299</v>
      </c>
      <c r="AB14" s="83">
        <f t="shared" si="8"/>
        <v>-0.29321994347792268</v>
      </c>
      <c r="AC14" s="82">
        <f t="shared" si="15"/>
        <v>72753</v>
      </c>
      <c r="AD14" s="83">
        <f t="shared" si="9"/>
        <v>-0.466224990645566</v>
      </c>
    </row>
    <row r="15" spans="1:30">
      <c r="B15" s="84" t="s">
        <v>19</v>
      </c>
      <c r="C15" s="88"/>
      <c r="D15" s="148">
        <v>20245</v>
      </c>
      <c r="E15" s="148">
        <v>54607</v>
      </c>
      <c r="F15" s="148">
        <v>50037</v>
      </c>
      <c r="G15" s="148">
        <v>72888</v>
      </c>
      <c r="H15" s="148">
        <v>166297</v>
      </c>
      <c r="I15" s="148">
        <v>136907</v>
      </c>
      <c r="J15" s="148">
        <v>317720</v>
      </c>
      <c r="K15" s="85">
        <f t="shared" si="0"/>
        <v>-0.56909542993831042</v>
      </c>
      <c r="L15" s="86">
        <f t="shared" si="1"/>
        <v>0.21467127320005552</v>
      </c>
      <c r="M15" s="86">
        <f t="shared" si="2"/>
        <v>-0.56169985026789426</v>
      </c>
      <c r="N15" s="87">
        <f t="shared" si="3"/>
        <v>-0.31350839644385908</v>
      </c>
      <c r="P15" s="57" t="s">
        <v>19</v>
      </c>
      <c r="Q15" s="82">
        <f t="shared" si="10"/>
        <v>774113</v>
      </c>
      <c r="R15" s="82">
        <f t="shared" si="10"/>
        <v>1089573</v>
      </c>
      <c r="S15" s="83">
        <f t="shared" si="4"/>
        <v>-0.28952626395844983</v>
      </c>
      <c r="U15" s="82">
        <f t="shared" si="11"/>
        <v>461881</v>
      </c>
      <c r="V15" s="83">
        <f t="shared" si="5"/>
        <v>-0.40334163100219222</v>
      </c>
      <c r="W15" s="82">
        <f t="shared" si="12"/>
        <v>378290</v>
      </c>
      <c r="X15" s="83">
        <f t="shared" si="6"/>
        <v>-0.18097951636893483</v>
      </c>
      <c r="Y15" s="82">
        <f t="shared" si="13"/>
        <v>247452</v>
      </c>
      <c r="Z15" s="83">
        <f t="shared" si="7"/>
        <v>-0.34586692748949222</v>
      </c>
      <c r="AA15" s="82">
        <f t="shared" si="14"/>
        <v>156544</v>
      </c>
      <c r="AB15" s="83">
        <f t="shared" si="8"/>
        <v>-0.36737629924187321</v>
      </c>
      <c r="AC15" s="82">
        <f t="shared" si="15"/>
        <v>72753</v>
      </c>
      <c r="AD15" s="83">
        <f t="shared" si="9"/>
        <v>-0.53525526369582987</v>
      </c>
    </row>
    <row r="16" spans="1:30">
      <c r="B16" s="84" t="s">
        <v>20</v>
      </c>
      <c r="C16" s="89"/>
      <c r="D16" s="148">
        <v>17945</v>
      </c>
      <c r="E16" s="148">
        <v>43983</v>
      </c>
      <c r="F16" s="148">
        <v>76173</v>
      </c>
      <c r="G16" s="148">
        <v>138147</v>
      </c>
      <c r="H16" s="148">
        <v>149223</v>
      </c>
      <c r="I16" s="148">
        <v>162609</v>
      </c>
      <c r="J16" s="148">
        <v>292313</v>
      </c>
      <c r="K16" s="85">
        <f t="shared" si="0"/>
        <v>-0.44371615357510619</v>
      </c>
      <c r="L16" s="86">
        <f t="shared" si="1"/>
        <v>-8.2320166780436521E-2</v>
      </c>
      <c r="M16" s="86">
        <f t="shared" si="2"/>
        <v>-7.4224482821012794E-2</v>
      </c>
      <c r="N16" s="87">
        <f t="shared" si="3"/>
        <v>-0.44860909031683638</v>
      </c>
      <c r="P16" s="57" t="s">
        <v>20</v>
      </c>
      <c r="Q16" s="82">
        <f t="shared" si="10"/>
        <v>923336</v>
      </c>
      <c r="R16" s="82">
        <f t="shared" si="10"/>
        <v>1252182</v>
      </c>
      <c r="S16" s="83">
        <f t="shared" si="4"/>
        <v>-0.26261837336744975</v>
      </c>
      <c r="U16" s="82">
        <f t="shared" si="11"/>
        <v>600028</v>
      </c>
      <c r="V16" s="83">
        <f t="shared" si="5"/>
        <v>-0.35015205732257815</v>
      </c>
      <c r="W16" s="82">
        <f t="shared" si="12"/>
        <v>454463</v>
      </c>
      <c r="X16" s="83">
        <f t="shared" si="6"/>
        <v>-0.24259701213943352</v>
      </c>
      <c r="Y16" s="82">
        <f t="shared" si="13"/>
        <v>291435</v>
      </c>
      <c r="Z16" s="83">
        <f t="shared" si="7"/>
        <v>-0.3587266730184856</v>
      </c>
      <c r="AA16" s="82">
        <f t="shared" si="14"/>
        <v>174489</v>
      </c>
      <c r="AB16" s="83">
        <f t="shared" si="8"/>
        <v>-0.40127644243141691</v>
      </c>
      <c r="AC16" s="82">
        <f t="shared" si="15"/>
        <v>72753</v>
      </c>
      <c r="AD16" s="83">
        <f t="shared" si="9"/>
        <v>-0.58305108058387634</v>
      </c>
    </row>
    <row r="17" spans="2:30">
      <c r="B17" s="84" t="s">
        <v>21</v>
      </c>
      <c r="C17" s="88"/>
      <c r="D17" s="148">
        <v>18445</v>
      </c>
      <c r="E17" s="148">
        <v>24235</v>
      </c>
      <c r="F17" s="148">
        <v>46591</v>
      </c>
      <c r="G17" s="148">
        <v>81524</v>
      </c>
      <c r="H17" s="148">
        <v>112236</v>
      </c>
      <c r="I17" s="148">
        <v>112877</v>
      </c>
      <c r="J17" s="148">
        <v>267104</v>
      </c>
      <c r="K17" s="85">
        <f t="shared" si="0"/>
        <v>-0.57740430693662392</v>
      </c>
      <c r="L17" s="86">
        <f t="shared" si="1"/>
        <v>-5.6787476633858303E-3</v>
      </c>
      <c r="M17" s="86">
        <f t="shared" si="2"/>
        <v>-0.27363769200612997</v>
      </c>
      <c r="N17" s="87">
        <f t="shared" si="3"/>
        <v>-0.42849958294489965</v>
      </c>
      <c r="P17" s="57" t="s">
        <v>21</v>
      </c>
      <c r="Q17" s="82">
        <f t="shared" si="10"/>
        <v>1035572</v>
      </c>
      <c r="R17" s="82">
        <f t="shared" si="10"/>
        <v>1365059</v>
      </c>
      <c r="S17" s="83">
        <f t="shared" si="4"/>
        <v>-0.24137198465414311</v>
      </c>
      <c r="U17" s="82">
        <f t="shared" si="11"/>
        <v>681552</v>
      </c>
      <c r="V17" s="83">
        <f t="shared" si="5"/>
        <v>-0.34185937819871526</v>
      </c>
      <c r="W17" s="82">
        <f t="shared" si="12"/>
        <v>501054</v>
      </c>
      <c r="X17" s="83">
        <f t="shared" si="6"/>
        <v>-0.26483379111205019</v>
      </c>
      <c r="Y17" s="82">
        <f t="shared" si="13"/>
        <v>315670</v>
      </c>
      <c r="Z17" s="83">
        <f t="shared" si="7"/>
        <v>-0.36998806515864557</v>
      </c>
      <c r="AA17" s="82">
        <f t="shared" si="14"/>
        <v>192934</v>
      </c>
      <c r="AB17" s="83">
        <f t="shared" si="8"/>
        <v>-0.38881110019957554</v>
      </c>
      <c r="AC17" s="82">
        <f t="shared" si="15"/>
        <v>72753</v>
      </c>
      <c r="AD17" s="83">
        <f t="shared" si="9"/>
        <v>-0.62291249857464215</v>
      </c>
    </row>
    <row r="18" spans="2:30">
      <c r="B18" s="84" t="s">
        <v>22</v>
      </c>
      <c r="C18" s="88"/>
      <c r="D18" s="148">
        <v>14340</v>
      </c>
      <c r="E18" s="148">
        <v>31140</v>
      </c>
      <c r="F18" s="148">
        <v>37193</v>
      </c>
      <c r="G18" s="148">
        <v>78999</v>
      </c>
      <c r="H18" s="148">
        <v>128719</v>
      </c>
      <c r="I18" s="148">
        <v>154573</v>
      </c>
      <c r="J18" s="148">
        <v>278489</v>
      </c>
      <c r="K18" s="85">
        <f t="shared" si="0"/>
        <v>-0.44495832869520879</v>
      </c>
      <c r="L18" s="86">
        <f t="shared" si="1"/>
        <v>-0.16726077646160709</v>
      </c>
      <c r="M18" s="86">
        <f t="shared" si="2"/>
        <v>-0.3862677615581227</v>
      </c>
      <c r="N18" s="87">
        <f t="shared" si="3"/>
        <v>-0.52919657210850768</v>
      </c>
      <c r="P18" s="57" t="s">
        <v>22</v>
      </c>
      <c r="Q18" s="82">
        <f t="shared" si="10"/>
        <v>1164291</v>
      </c>
      <c r="R18" s="82">
        <f t="shared" si="10"/>
        <v>1519632</v>
      </c>
      <c r="S18" s="83">
        <f t="shared" si="4"/>
        <v>-0.2338335860260905</v>
      </c>
      <c r="U18" s="82">
        <f t="shared" si="11"/>
        <v>760551</v>
      </c>
      <c r="V18" s="83">
        <f t="shared" si="5"/>
        <v>-0.34676897785862815</v>
      </c>
      <c r="W18" s="82">
        <f t="shared" si="12"/>
        <v>538247</v>
      </c>
      <c r="X18" s="83">
        <f t="shared" si="6"/>
        <v>-0.29229335047879756</v>
      </c>
      <c r="Y18" s="82">
        <f t="shared" si="13"/>
        <v>346810</v>
      </c>
      <c r="Z18" s="83">
        <f t="shared" si="7"/>
        <v>-0.35566756526278831</v>
      </c>
      <c r="AA18" s="82">
        <f t="shared" si="14"/>
        <v>207274</v>
      </c>
      <c r="AB18" s="83">
        <f t="shared" si="8"/>
        <v>-0.40234133963841878</v>
      </c>
      <c r="AC18" s="82">
        <f t="shared" si="15"/>
        <v>72753</v>
      </c>
      <c r="AD18" s="83">
        <f t="shared" si="9"/>
        <v>-0.6490008394685296</v>
      </c>
    </row>
    <row r="19" spans="2:30">
      <c r="B19" s="84" t="s">
        <v>23</v>
      </c>
      <c r="C19" s="88"/>
      <c r="D19" s="148">
        <v>14661</v>
      </c>
      <c r="E19" s="148">
        <v>26304</v>
      </c>
      <c r="F19" s="148">
        <v>34826</v>
      </c>
      <c r="G19" s="148">
        <v>61088</v>
      </c>
      <c r="H19" s="148">
        <v>89036</v>
      </c>
      <c r="I19" s="148">
        <v>130855</v>
      </c>
      <c r="J19" s="148">
        <v>214839</v>
      </c>
      <c r="K19" s="85">
        <f t="shared" si="0"/>
        <v>-0.39091598825166751</v>
      </c>
      <c r="L19" s="86">
        <f t="shared" si="1"/>
        <v>-0.31958274425891253</v>
      </c>
      <c r="M19" s="86">
        <f t="shared" si="2"/>
        <v>-0.31389550294262991</v>
      </c>
      <c r="N19" s="87">
        <f t="shared" si="3"/>
        <v>-0.4299044002095338</v>
      </c>
      <c r="P19" s="57" t="s">
        <v>23</v>
      </c>
      <c r="Q19" s="82">
        <f t="shared" si="10"/>
        <v>1253327</v>
      </c>
      <c r="R19" s="82">
        <f t="shared" si="10"/>
        <v>1650487</v>
      </c>
      <c r="S19" s="83">
        <f t="shared" si="4"/>
        <v>-0.24063200740145185</v>
      </c>
      <c r="U19" s="82">
        <f t="shared" si="11"/>
        <v>821639</v>
      </c>
      <c r="V19" s="83">
        <f t="shared" si="5"/>
        <v>-0.3444336553828331</v>
      </c>
      <c r="W19" s="90">
        <f t="shared" si="12"/>
        <v>573073</v>
      </c>
      <c r="X19" s="91">
        <f t="shared" si="6"/>
        <v>-0.30252458804900939</v>
      </c>
      <c r="Y19" s="82">
        <f t="shared" si="13"/>
        <v>373114</v>
      </c>
      <c r="Z19" s="92">
        <f t="shared" si="7"/>
        <v>-0.34892413357460572</v>
      </c>
      <c r="AA19" s="82">
        <f t="shared" si="14"/>
        <v>221935</v>
      </c>
      <c r="AB19" s="91">
        <f t="shared" si="8"/>
        <v>-0.40518179430415369</v>
      </c>
      <c r="AC19" s="82">
        <f t="shared" si="15"/>
        <v>72753</v>
      </c>
      <c r="AD19" s="91">
        <f t="shared" si="9"/>
        <v>-0.67218780273503498</v>
      </c>
    </row>
    <row r="20" spans="2:30">
      <c r="B20" s="84" t="s">
        <v>24</v>
      </c>
      <c r="C20" s="88"/>
      <c r="D20" s="148">
        <v>16431</v>
      </c>
      <c r="E20" s="148">
        <v>20982</v>
      </c>
      <c r="F20" s="148">
        <v>43127</v>
      </c>
      <c r="G20" s="148">
        <v>53748</v>
      </c>
      <c r="H20" s="148">
        <v>99811</v>
      </c>
      <c r="I20" s="148">
        <v>89454</v>
      </c>
      <c r="J20" s="148">
        <v>233845</v>
      </c>
      <c r="K20" s="85">
        <f t="shared" si="0"/>
        <v>-0.61746455985802562</v>
      </c>
      <c r="L20" s="86">
        <f t="shared" si="1"/>
        <v>0.11578017752140757</v>
      </c>
      <c r="M20" s="86">
        <f t="shared" si="2"/>
        <v>-0.46150223923214873</v>
      </c>
      <c r="N20" s="87">
        <f t="shared" si="3"/>
        <v>-0.19760735283173325</v>
      </c>
      <c r="P20" s="57" t="s">
        <v>24</v>
      </c>
      <c r="Q20" s="82">
        <f t="shared" si="10"/>
        <v>1353138</v>
      </c>
      <c r="R20" s="82">
        <f t="shared" si="10"/>
        <v>1739941</v>
      </c>
      <c r="S20" s="83">
        <f t="shared" si="4"/>
        <v>-0.22230811274635176</v>
      </c>
      <c r="U20" s="82">
        <f t="shared" si="11"/>
        <v>875387</v>
      </c>
      <c r="V20" s="83">
        <f t="shared" si="5"/>
        <v>-0.35306894049239623</v>
      </c>
      <c r="W20" s="90">
        <f t="shared" si="12"/>
        <v>616200</v>
      </c>
      <c r="X20" s="91">
        <f t="shared" si="6"/>
        <v>-0.29608276111022891</v>
      </c>
      <c r="Y20" s="82">
        <f t="shared" si="13"/>
        <v>394096</v>
      </c>
      <c r="Z20" s="92">
        <f t="shared" si="7"/>
        <v>-0.36044141512495942</v>
      </c>
      <c r="AA20" s="82">
        <f t="shared" si="14"/>
        <v>238366</v>
      </c>
      <c r="AB20" s="91">
        <f t="shared" si="8"/>
        <v>-0.39515752507003366</v>
      </c>
      <c r="AC20" s="82">
        <f t="shared" si="15"/>
        <v>72753</v>
      </c>
      <c r="AD20" s="91">
        <f t="shared" si="9"/>
        <v>-0.69478449107674756</v>
      </c>
    </row>
    <row r="21" spans="2:30" ht="13.5" thickBot="1">
      <c r="B21" s="93" t="s">
        <v>25</v>
      </c>
      <c r="C21" s="94"/>
      <c r="D21" s="148">
        <v>18713</v>
      </c>
      <c r="E21" s="148">
        <v>19034</v>
      </c>
      <c r="F21" s="148">
        <v>27186</v>
      </c>
      <c r="G21" s="148">
        <v>59102</v>
      </c>
      <c r="H21" s="148">
        <v>126840</v>
      </c>
      <c r="I21" s="148">
        <v>146054</v>
      </c>
      <c r="J21" s="148">
        <v>164510</v>
      </c>
      <c r="K21" s="95">
        <f t="shared" si="0"/>
        <v>-0.11218770895386299</v>
      </c>
      <c r="L21" s="96">
        <f t="shared" si="1"/>
        <v>-0.13155408273652214</v>
      </c>
      <c r="M21" s="96">
        <f t="shared" si="2"/>
        <v>-0.53404288867865024</v>
      </c>
      <c r="N21" s="97">
        <f t="shared" si="3"/>
        <v>-0.54001556630909275</v>
      </c>
      <c r="P21" s="57" t="s">
        <v>25</v>
      </c>
      <c r="Q21" s="82">
        <f t="shared" si="10"/>
        <v>1479978</v>
      </c>
      <c r="R21" s="82">
        <f t="shared" si="10"/>
        <v>1885995</v>
      </c>
      <c r="S21" s="83">
        <f t="shared" si="4"/>
        <v>-0.21527999809119325</v>
      </c>
      <c r="U21" s="82">
        <f t="shared" si="11"/>
        <v>934489</v>
      </c>
      <c r="V21" s="83">
        <f t="shared" si="5"/>
        <v>-0.36857912752757138</v>
      </c>
      <c r="W21" s="90">
        <f t="shared" si="12"/>
        <v>643386</v>
      </c>
      <c r="X21" s="91">
        <f t="shared" si="6"/>
        <v>-0.31151035485703948</v>
      </c>
      <c r="Y21" s="82">
        <f t="shared" si="13"/>
        <v>413130</v>
      </c>
      <c r="Z21" s="92">
        <f t="shared" si="7"/>
        <v>-0.35788158275125659</v>
      </c>
      <c r="AA21" s="82">
        <f t="shared" si="14"/>
        <v>257079</v>
      </c>
      <c r="AB21" s="91">
        <f t="shared" si="8"/>
        <v>-0.37772856001742794</v>
      </c>
      <c r="AC21" s="82">
        <f t="shared" si="15"/>
        <v>72753</v>
      </c>
      <c r="AD21" s="91">
        <f t="shared" si="9"/>
        <v>-0.71700138867818841</v>
      </c>
    </row>
    <row r="22" spans="2:30">
      <c r="B22" s="98"/>
      <c r="C22" s="99">
        <f t="shared" ref="C22:J22" si="16">SUM(C10:C21)</f>
        <v>72753</v>
      </c>
      <c r="D22" s="99">
        <f t="shared" si="16"/>
        <v>257079</v>
      </c>
      <c r="E22" s="99">
        <f t="shared" si="16"/>
        <v>413130</v>
      </c>
      <c r="F22" s="99">
        <f t="shared" si="16"/>
        <v>643386</v>
      </c>
      <c r="G22" s="99">
        <f t="shared" si="16"/>
        <v>934489</v>
      </c>
      <c r="H22" s="99">
        <f t="shared" si="16"/>
        <v>1479978</v>
      </c>
      <c r="I22" s="99">
        <f t="shared" si="16"/>
        <v>1885995</v>
      </c>
      <c r="J22" s="99">
        <f t="shared" si="16"/>
        <v>3440709</v>
      </c>
      <c r="K22" s="100">
        <f t="shared" si="0"/>
        <v>-0.45185861402402816</v>
      </c>
      <c r="L22" s="100">
        <f t="shared" si="1"/>
        <v>-0.21527999809119325</v>
      </c>
      <c r="M22" s="100">
        <f t="shared" si="2"/>
        <v>-0.36857912752757138</v>
      </c>
      <c r="N22" s="100"/>
    </row>
    <row r="24" spans="2:30" ht="13.5" thickBot="1">
      <c r="J24" s="101"/>
      <c r="K24" s="102"/>
      <c r="L24" s="102"/>
      <c r="M24" s="103"/>
      <c r="N24" s="103"/>
      <c r="O24" s="103"/>
      <c r="P24" s="103"/>
    </row>
    <row r="25" spans="2:30">
      <c r="B25" s="104" t="s">
        <v>111</v>
      </c>
      <c r="C25" s="105">
        <f t="shared" ref="C25:J25" si="17">SUM(C10:C12)</f>
        <v>51522</v>
      </c>
      <c r="D25" s="105">
        <f t="shared" si="17"/>
        <v>85910</v>
      </c>
      <c r="E25" s="105">
        <f t="shared" si="17"/>
        <v>113456</v>
      </c>
      <c r="F25" s="105">
        <f t="shared" si="17"/>
        <v>202082</v>
      </c>
      <c r="G25" s="105">
        <f t="shared" si="17"/>
        <v>266077</v>
      </c>
      <c r="H25" s="105">
        <f t="shared" si="17"/>
        <v>371794</v>
      </c>
      <c r="I25" s="105">
        <f t="shared" si="17"/>
        <v>586829</v>
      </c>
      <c r="J25" s="105">
        <f t="shared" si="17"/>
        <v>987377</v>
      </c>
      <c r="K25" s="106">
        <f>I25/J25-1</f>
        <v>-0.40566875671602642</v>
      </c>
      <c r="L25" s="106">
        <f>H25/I25-1</f>
        <v>-0.36643553743935631</v>
      </c>
      <c r="M25" s="106">
        <f>G25/H25-1</f>
        <v>-0.28434294259724469</v>
      </c>
      <c r="N25" s="107">
        <f>F25/G25-1</f>
        <v>-0.2405130845582294</v>
      </c>
    </row>
    <row r="26" spans="2:30">
      <c r="B26" s="108" t="s">
        <v>112</v>
      </c>
      <c r="C26" s="109">
        <f>SUM(C11:C13)</f>
        <v>54314</v>
      </c>
      <c r="D26" s="109">
        <f>SUM(D11:D13)</f>
        <v>75662</v>
      </c>
      <c r="E26" s="109">
        <f>SUM(E11:E13)</f>
        <v>131839</v>
      </c>
      <c r="F26" s="109">
        <f>SUM(F11:F13)</f>
        <v>207666</v>
      </c>
      <c r="G26" s="109">
        <f>SUM(G13:G15)</f>
        <v>195804</v>
      </c>
      <c r="H26" s="109">
        <f>SUM(H13:H15)</f>
        <v>402319</v>
      </c>
      <c r="I26" s="109">
        <f>SUM(I13:I15)</f>
        <v>502744</v>
      </c>
      <c r="J26" s="109">
        <f>SUM(J13:J15)</f>
        <v>1002232</v>
      </c>
      <c r="K26" s="100">
        <f>I26/J26-1</f>
        <v>-0.49837562560365267</v>
      </c>
      <c r="L26" s="100">
        <f>H26/I26-1</f>
        <v>-0.1997537514122496</v>
      </c>
      <c r="M26" s="100">
        <f>I26/J26-1</f>
        <v>-0.49837562560365267</v>
      </c>
      <c r="N26" s="110">
        <f>F26/G26-1</f>
        <v>6.058098915241783E-2</v>
      </c>
    </row>
    <row r="27" spans="2:30">
      <c r="B27" s="108" t="s">
        <v>113</v>
      </c>
      <c r="C27" s="109">
        <f t="shared" ref="C27:J27" si="18">SUM(C16:C18)</f>
        <v>0</v>
      </c>
      <c r="D27" s="109">
        <f t="shared" si="18"/>
        <v>50730</v>
      </c>
      <c r="E27" s="109">
        <f t="shared" si="18"/>
        <v>99358</v>
      </c>
      <c r="F27" s="109">
        <f t="shared" si="18"/>
        <v>159957</v>
      </c>
      <c r="G27" s="109">
        <f t="shared" si="18"/>
        <v>298670</v>
      </c>
      <c r="H27" s="109">
        <f t="shared" si="18"/>
        <v>390178</v>
      </c>
      <c r="I27" s="109">
        <f t="shared" si="18"/>
        <v>430059</v>
      </c>
      <c r="J27" s="109">
        <f t="shared" si="18"/>
        <v>837906</v>
      </c>
      <c r="K27" s="100">
        <f>I27/J27-1</f>
        <v>-0.4867455299281781</v>
      </c>
      <c r="L27" s="100">
        <f>H27/I27-1</f>
        <v>-9.2733787689596059E-2</v>
      </c>
      <c r="M27" s="100">
        <f>I27/J27-1</f>
        <v>-0.4867455299281781</v>
      </c>
      <c r="N27" s="110">
        <f>F27/G27-1</f>
        <v>-0.464435664780527</v>
      </c>
    </row>
    <row r="28" spans="2:30" ht="13.5" thickBot="1">
      <c r="B28" s="111" t="s">
        <v>114</v>
      </c>
      <c r="C28" s="112">
        <f t="shared" ref="C28:J28" si="19">SUM(C19:C21)</f>
        <v>0</v>
      </c>
      <c r="D28" s="112">
        <f t="shared" si="19"/>
        <v>49805</v>
      </c>
      <c r="E28" s="112">
        <f t="shared" si="19"/>
        <v>66320</v>
      </c>
      <c r="F28" s="112">
        <f t="shared" si="19"/>
        <v>105139</v>
      </c>
      <c r="G28" s="112">
        <f t="shared" si="19"/>
        <v>173938</v>
      </c>
      <c r="H28" s="112">
        <f t="shared" si="19"/>
        <v>315687</v>
      </c>
      <c r="I28" s="112">
        <f t="shared" si="19"/>
        <v>366363</v>
      </c>
      <c r="J28" s="112">
        <f t="shared" si="19"/>
        <v>613194</v>
      </c>
      <c r="K28" s="113">
        <f>I28/J28-1</f>
        <v>-0.4025332928893629</v>
      </c>
      <c r="L28" s="113">
        <f>H28/I28-1</f>
        <v>-0.13832182835057039</v>
      </c>
      <c r="M28" s="113">
        <f>I28/J28-1</f>
        <v>-0.4025332928893629</v>
      </c>
      <c r="N28" s="114">
        <f>F28/G28-1</f>
        <v>-0.39553749037013186</v>
      </c>
    </row>
    <row r="29" spans="2:30" ht="13.5" thickBot="1">
      <c r="F29" s="82"/>
      <c r="G29" s="82"/>
      <c r="H29" s="82"/>
      <c r="I29" s="82"/>
      <c r="J29" s="82"/>
    </row>
    <row r="30" spans="2:30">
      <c r="B30" s="115" t="s">
        <v>115</v>
      </c>
      <c r="C30" s="116">
        <f t="shared" ref="C30:J30" si="20">SUM(C10:C13)</f>
        <v>72753</v>
      </c>
      <c r="D30" s="116">
        <f t="shared" si="20"/>
        <v>109868</v>
      </c>
      <c r="E30" s="116">
        <f t="shared" si="20"/>
        <v>160579</v>
      </c>
      <c r="F30" s="116">
        <f t="shared" si="20"/>
        <v>263836</v>
      </c>
      <c r="G30" s="116">
        <f t="shared" si="20"/>
        <v>327412</v>
      </c>
      <c r="H30" s="116">
        <f t="shared" si="20"/>
        <v>481849</v>
      </c>
      <c r="I30" s="116">
        <f t="shared" si="20"/>
        <v>749520</v>
      </c>
      <c r="J30" s="116">
        <f t="shared" si="20"/>
        <v>1347303</v>
      </c>
      <c r="K30" s="117">
        <f>I30/J30-1</f>
        <v>-0.44368861347447452</v>
      </c>
      <c r="L30" s="118">
        <f>H30/I30-1</f>
        <v>-0.35712322553100651</v>
      </c>
      <c r="M30" s="119">
        <f>G30/H30-1</f>
        <v>-0.32050912215237559</v>
      </c>
      <c r="N30" s="120">
        <f>F30/G30-1</f>
        <v>-0.19417736674281949</v>
      </c>
      <c r="P30" s="83">
        <f>C30/J30-1</f>
        <v>-0.94600101090845934</v>
      </c>
    </row>
    <row r="31" spans="2:30">
      <c r="B31" s="121" t="s">
        <v>116</v>
      </c>
      <c r="C31" s="122">
        <f t="shared" ref="C31:J31" si="21">SUM(C14:C17)</f>
        <v>0</v>
      </c>
      <c r="D31" s="122">
        <f t="shared" si="21"/>
        <v>83066</v>
      </c>
      <c r="E31" s="122">
        <f t="shared" si="21"/>
        <v>155091</v>
      </c>
      <c r="F31" s="122">
        <f t="shared" si="21"/>
        <v>237218</v>
      </c>
      <c r="G31" s="122">
        <f t="shared" si="21"/>
        <v>354140</v>
      </c>
      <c r="H31" s="122">
        <f t="shared" si="21"/>
        <v>553723</v>
      </c>
      <c r="I31" s="122">
        <f t="shared" si="21"/>
        <v>615539</v>
      </c>
      <c r="J31" s="122">
        <f t="shared" si="21"/>
        <v>1201723</v>
      </c>
      <c r="K31" s="123">
        <f>I31/J31-1</f>
        <v>-0.48778628685645531</v>
      </c>
      <c r="L31" s="124">
        <f>H31/I31-1</f>
        <v>-0.10042580567600101</v>
      </c>
      <c r="M31" s="125">
        <f>I31/J31-1</f>
        <v>-0.48778628685645531</v>
      </c>
      <c r="N31" s="126"/>
      <c r="P31" s="83">
        <f>D31/J31-1</f>
        <v>-0.93087758160574441</v>
      </c>
    </row>
    <row r="32" spans="2:30" ht="13.5" thickBot="1">
      <c r="B32" s="127" t="s">
        <v>117</v>
      </c>
      <c r="C32" s="128">
        <f t="shared" ref="C32:J32" si="22">SUM(C18:C21)</f>
        <v>0</v>
      </c>
      <c r="D32" s="128">
        <f t="shared" si="22"/>
        <v>64145</v>
      </c>
      <c r="E32" s="128">
        <f t="shared" si="22"/>
        <v>97460</v>
      </c>
      <c r="F32" s="128">
        <f t="shared" si="22"/>
        <v>142332</v>
      </c>
      <c r="G32" s="128">
        <f t="shared" si="22"/>
        <v>252937</v>
      </c>
      <c r="H32" s="128">
        <f t="shared" si="22"/>
        <v>444406</v>
      </c>
      <c r="I32" s="128">
        <f t="shared" si="22"/>
        <v>520936</v>
      </c>
      <c r="J32" s="128">
        <f t="shared" si="22"/>
        <v>891683</v>
      </c>
      <c r="K32" s="129">
        <f>I32/J32-1</f>
        <v>-0.41578341181787704</v>
      </c>
      <c r="L32" s="130">
        <f>H32/I32-1</f>
        <v>-0.14690864136861337</v>
      </c>
      <c r="M32" s="131">
        <f>I32/J32-1</f>
        <v>-0.41578341181787704</v>
      </c>
      <c r="N32" s="132"/>
    </row>
    <row r="33" spans="2:16" ht="13.5" thickBot="1"/>
    <row r="34" spans="2:16">
      <c r="B34" s="104" t="s">
        <v>86</v>
      </c>
      <c r="C34" s="105">
        <f t="shared" ref="C34:J34" si="23">SUM(C10:C11)</f>
        <v>35750</v>
      </c>
      <c r="D34" s="105">
        <f t="shared" si="23"/>
        <v>64257</v>
      </c>
      <c r="E34" s="105">
        <f t="shared" si="23"/>
        <v>74000</v>
      </c>
      <c r="F34" s="105">
        <f t="shared" si="23"/>
        <v>140151</v>
      </c>
      <c r="G34" s="105">
        <f t="shared" si="23"/>
        <v>182833</v>
      </c>
      <c r="H34" s="105">
        <f t="shared" si="23"/>
        <v>278394</v>
      </c>
      <c r="I34" s="105">
        <f t="shared" si="23"/>
        <v>416245</v>
      </c>
      <c r="J34" s="105">
        <f t="shared" si="23"/>
        <v>687816</v>
      </c>
      <c r="K34" s="106">
        <f>I34/J34-1</f>
        <v>-0.394830885004129</v>
      </c>
      <c r="L34" s="106">
        <f>H34/I34-1</f>
        <v>-0.33117755168230245</v>
      </c>
      <c r="M34" s="106">
        <f>G34/H34-1</f>
        <v>-0.34325811619503299</v>
      </c>
      <c r="N34" s="107">
        <f>F34/G34-1</f>
        <v>-0.23344800993256143</v>
      </c>
      <c r="P34" s="83">
        <f>D42/J42-1</f>
        <v>-0.91299169415532266</v>
      </c>
    </row>
    <row r="35" spans="2:16">
      <c r="B35" s="133" t="s">
        <v>196</v>
      </c>
      <c r="C35" s="109">
        <f t="shared" ref="C35:J35" si="24">SUM(C14:C15)</f>
        <v>0</v>
      </c>
      <c r="D35" s="109">
        <f t="shared" si="24"/>
        <v>46676</v>
      </c>
      <c r="E35" s="109">
        <f t="shared" si="24"/>
        <v>86873</v>
      </c>
      <c r="F35" s="109">
        <f t="shared" si="24"/>
        <v>114454</v>
      </c>
      <c r="G35" s="109">
        <f t="shared" si="24"/>
        <v>134469</v>
      </c>
      <c r="H35" s="109">
        <f t="shared" si="24"/>
        <v>292264</v>
      </c>
      <c r="I35" s="109">
        <f t="shared" si="24"/>
        <v>340053</v>
      </c>
      <c r="J35" s="109">
        <f t="shared" si="24"/>
        <v>642306</v>
      </c>
      <c r="K35" s="100">
        <f>I35/J35-1</f>
        <v>-0.47057477277185644</v>
      </c>
      <c r="L35" s="100">
        <f>H35/I35-1</f>
        <v>-0.14053397558615865</v>
      </c>
      <c r="M35" s="100">
        <f>I35/J35-1</f>
        <v>-0.47057477277185644</v>
      </c>
      <c r="N35" s="110">
        <f>F35/G35-1</f>
        <v>-0.14884471513880526</v>
      </c>
      <c r="P35" s="83">
        <f>E32/J32-1</f>
        <v>-0.89070106753184708</v>
      </c>
    </row>
    <row r="36" spans="2:16" ht="13.5" thickBot="1">
      <c r="B36" s="134" t="s">
        <v>30</v>
      </c>
      <c r="C36" s="112">
        <f t="shared" ref="C36:J36" si="25">SUM(C18:C20)</f>
        <v>0</v>
      </c>
      <c r="D36" s="112">
        <f t="shared" si="25"/>
        <v>45432</v>
      </c>
      <c r="E36" s="112">
        <f t="shared" si="25"/>
        <v>78426</v>
      </c>
      <c r="F36" s="112">
        <f t="shared" si="25"/>
        <v>115146</v>
      </c>
      <c r="G36" s="112">
        <f t="shared" si="25"/>
        <v>193835</v>
      </c>
      <c r="H36" s="112">
        <f t="shared" si="25"/>
        <v>317566</v>
      </c>
      <c r="I36" s="112">
        <f t="shared" si="25"/>
        <v>374882</v>
      </c>
      <c r="J36" s="112">
        <f t="shared" si="25"/>
        <v>727173</v>
      </c>
      <c r="K36" s="113">
        <f>I36/J36-1</f>
        <v>-0.48446655747669398</v>
      </c>
      <c r="L36" s="113">
        <f>H36/I36-1</f>
        <v>-0.15289077629760828</v>
      </c>
      <c r="M36" s="113">
        <f>I36/J36-1</f>
        <v>-0.48446655747669398</v>
      </c>
      <c r="N36" s="114">
        <f>F36/G36-1</f>
        <v>-0.40595867619366988</v>
      </c>
    </row>
    <row r="37" spans="2:16">
      <c r="B37" s="135" t="s">
        <v>198</v>
      </c>
      <c r="C37" s="136">
        <f t="shared" ref="C37:J37" si="26">SUM(C10:C15)</f>
        <v>72753</v>
      </c>
      <c r="D37" s="136">
        <f t="shared" si="26"/>
        <v>156544</v>
      </c>
      <c r="E37" s="136">
        <f t="shared" si="26"/>
        <v>247452</v>
      </c>
      <c r="F37" s="136">
        <f t="shared" si="26"/>
        <v>378290</v>
      </c>
      <c r="G37" s="136">
        <f t="shared" si="26"/>
        <v>461881</v>
      </c>
      <c r="H37" s="136">
        <f t="shared" si="26"/>
        <v>774113</v>
      </c>
      <c r="I37" s="136">
        <f t="shared" si="26"/>
        <v>1089573</v>
      </c>
      <c r="J37" s="136">
        <f t="shared" si="26"/>
        <v>1989609</v>
      </c>
    </row>
    <row r="38" spans="2:16">
      <c r="B38" s="135" t="s">
        <v>217</v>
      </c>
      <c r="C38" s="82">
        <f t="shared" ref="C38:J38" si="27">SUM(C10:C20)</f>
        <v>72753</v>
      </c>
      <c r="D38" s="82">
        <f t="shared" si="27"/>
        <v>238366</v>
      </c>
      <c r="E38" s="82">
        <f t="shared" si="27"/>
        <v>394096</v>
      </c>
      <c r="F38" s="82">
        <f t="shared" si="27"/>
        <v>616200</v>
      </c>
      <c r="G38" s="82">
        <f t="shared" si="27"/>
        <v>875387</v>
      </c>
      <c r="H38" s="82">
        <f t="shared" si="27"/>
        <v>1353138</v>
      </c>
      <c r="I38" s="82">
        <f t="shared" si="27"/>
        <v>1739941</v>
      </c>
      <c r="J38" s="82">
        <f t="shared" si="27"/>
        <v>3276199</v>
      </c>
    </row>
    <row r="39" spans="2:16">
      <c r="B39" s="135" t="s">
        <v>29</v>
      </c>
      <c r="C39" s="82">
        <f t="shared" ref="C39:J39" si="28">SUM(C18:C19)</f>
        <v>0</v>
      </c>
      <c r="D39" s="82">
        <f t="shared" si="28"/>
        <v>29001</v>
      </c>
      <c r="E39" s="82">
        <f t="shared" si="28"/>
        <v>57444</v>
      </c>
      <c r="F39" s="82">
        <f t="shared" si="28"/>
        <v>72019</v>
      </c>
      <c r="G39" s="82">
        <f t="shared" si="28"/>
        <v>140087</v>
      </c>
      <c r="H39" s="82">
        <f t="shared" si="28"/>
        <v>217755</v>
      </c>
      <c r="I39" s="82">
        <f t="shared" si="28"/>
        <v>285428</v>
      </c>
      <c r="J39" s="82">
        <f t="shared" si="28"/>
        <v>493328</v>
      </c>
      <c r="P39" s="83">
        <f>C34/J34-1</f>
        <v>-0.94802389011014576</v>
      </c>
    </row>
    <row r="40" spans="2:16">
      <c r="B40" s="135" t="s">
        <v>37</v>
      </c>
      <c r="C40" s="82">
        <f>SUM(C10:C19)</f>
        <v>72753</v>
      </c>
      <c r="D40" s="82">
        <f>SUM(D10:D19)</f>
        <v>221935</v>
      </c>
      <c r="E40" s="82">
        <f>SUM(E10:E19)</f>
        <v>373114</v>
      </c>
      <c r="F40" s="82">
        <f>SUM(F10:F19)</f>
        <v>573073</v>
      </c>
    </row>
    <row r="41" spans="2:16">
      <c r="B41" s="98" t="s">
        <v>30</v>
      </c>
      <c r="C41" s="82">
        <f t="shared" ref="C41:J41" si="29">SUM(C18:C20)</f>
        <v>0</v>
      </c>
      <c r="D41" s="82">
        <f t="shared" si="29"/>
        <v>45432</v>
      </c>
      <c r="E41" s="82">
        <f t="shared" si="29"/>
        <v>78426</v>
      </c>
      <c r="F41" s="82">
        <f t="shared" si="29"/>
        <v>115146</v>
      </c>
      <c r="G41" s="82">
        <f t="shared" si="29"/>
        <v>193835</v>
      </c>
      <c r="H41" s="82">
        <f t="shared" si="29"/>
        <v>317566</v>
      </c>
      <c r="I41" s="82">
        <f t="shared" si="29"/>
        <v>374882</v>
      </c>
      <c r="J41" s="82">
        <f t="shared" si="29"/>
        <v>727173</v>
      </c>
    </row>
    <row r="42" spans="2:16">
      <c r="B42" s="98" t="s">
        <v>184</v>
      </c>
      <c r="C42" s="82">
        <f t="shared" ref="C42:J42" si="30">SUM(C10:C12)</f>
        <v>51522</v>
      </c>
      <c r="D42" s="82">
        <f t="shared" si="30"/>
        <v>85910</v>
      </c>
      <c r="E42" s="82">
        <f t="shared" si="30"/>
        <v>113456</v>
      </c>
      <c r="F42" s="82">
        <f t="shared" si="30"/>
        <v>202082</v>
      </c>
      <c r="G42" s="82">
        <f t="shared" si="30"/>
        <v>266077</v>
      </c>
      <c r="H42" s="82">
        <f t="shared" si="30"/>
        <v>371794</v>
      </c>
      <c r="I42" s="82">
        <f t="shared" si="30"/>
        <v>586829</v>
      </c>
      <c r="J42" s="82">
        <f t="shared" si="30"/>
        <v>987377</v>
      </c>
    </row>
    <row r="43" spans="2:16">
      <c r="F43" s="2"/>
      <c r="G43" s="2" t="s">
        <v>120</v>
      </c>
    </row>
    <row r="44" spans="2:16">
      <c r="G44" s="57" t="s">
        <v>185</v>
      </c>
    </row>
    <row r="45" spans="2:16">
      <c r="G45" s="57" t="s">
        <v>186</v>
      </c>
    </row>
    <row r="46" spans="2:16">
      <c r="G46" s="57" t="s">
        <v>69</v>
      </c>
    </row>
  </sheetData>
  <mergeCells count="2">
    <mergeCell ref="A1:B1"/>
    <mergeCell ref="A2:B2"/>
  </mergeCells>
  <hyperlinks>
    <hyperlink ref="G43" r:id="rId1"/>
  </hyperlinks>
  <pageMargins left="0.75" right="0.75" top="1" bottom="1" header="0" footer="0"/>
  <pageSetup paperSize="9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workbookViewId="0">
      <selection sqref="A1:B1"/>
    </sheetView>
  </sheetViews>
  <sheetFormatPr baseColWidth="10" defaultRowHeight="12.75"/>
  <cols>
    <col min="1" max="1" width="9.28515625" style="57" customWidth="1"/>
    <col min="2" max="3" width="14.140625" style="57" customWidth="1"/>
    <col min="4" max="6" width="11.42578125" style="57"/>
    <col min="7" max="8" width="12.28515625" style="57" customWidth="1"/>
    <col min="9" max="9" width="12" style="57" customWidth="1"/>
    <col min="10" max="16" width="11.42578125" style="57"/>
    <col min="17" max="17" width="11" style="57" bestFit="1" customWidth="1"/>
    <col min="18" max="18" width="10.140625" style="57" bestFit="1" customWidth="1"/>
    <col min="19" max="19" width="8.28515625" style="57" bestFit="1" customWidth="1"/>
    <col min="20" max="20" width="8.28515625" style="57" customWidth="1"/>
    <col min="21" max="21" width="11" style="57" bestFit="1" customWidth="1"/>
    <col min="22" max="22" width="6.85546875" style="57" bestFit="1" customWidth="1"/>
    <col min="23" max="23" width="11" style="57" bestFit="1" customWidth="1"/>
    <col min="24" max="24" width="8.42578125" style="57" customWidth="1"/>
    <col min="25" max="25" width="11.42578125" style="57"/>
    <col min="26" max="26" width="13.7109375" style="57" customWidth="1"/>
    <col min="27" max="16384" width="11.42578125" style="57"/>
  </cols>
  <sheetData>
    <row r="1" spans="1:30">
      <c r="A1" s="389" t="s">
        <v>69</v>
      </c>
      <c r="B1" s="390"/>
      <c r="C1" s="56"/>
      <c r="D1" s="56"/>
      <c r="E1" s="56"/>
      <c r="F1" s="56"/>
    </row>
    <row r="2" spans="1:30">
      <c r="A2" s="391" t="s">
        <v>70</v>
      </c>
      <c r="B2" s="390"/>
      <c r="C2" s="56"/>
      <c r="D2" s="56"/>
      <c r="E2" s="56"/>
      <c r="F2" s="56"/>
    </row>
    <row r="3" spans="1:30">
      <c r="A3" s="56"/>
      <c r="B3" s="56"/>
      <c r="C3" s="56"/>
      <c r="D3" s="56"/>
      <c r="E3" s="56"/>
      <c r="F3" s="56"/>
      <c r="S3" s="58"/>
    </row>
    <row r="4" spans="1:30">
      <c r="A4" s="59" t="s">
        <v>71</v>
      </c>
      <c r="B4" s="56"/>
      <c r="C4" s="56"/>
      <c r="D4" s="56"/>
      <c r="E4" s="56"/>
      <c r="F4" s="56"/>
    </row>
    <row r="5" spans="1:30">
      <c r="A5" s="60" t="s">
        <v>72</v>
      </c>
      <c r="B5" s="56"/>
      <c r="C5" s="56"/>
      <c r="D5" s="56"/>
      <c r="E5" s="56"/>
      <c r="F5" s="56"/>
    </row>
    <row r="6" spans="1:30">
      <c r="A6" s="56" t="s">
        <v>73</v>
      </c>
      <c r="B6" s="56"/>
      <c r="C6" s="56"/>
      <c r="D6" s="56"/>
      <c r="E6" s="56"/>
      <c r="F6" s="56"/>
    </row>
    <row r="7" spans="1:30" ht="13.5" thickBot="1">
      <c r="A7" s="137" t="s">
        <v>254</v>
      </c>
      <c r="B7" s="62"/>
      <c r="C7" s="62"/>
      <c r="D7" s="62"/>
      <c r="E7" s="62"/>
      <c r="F7" s="62"/>
      <c r="G7" s="62"/>
    </row>
    <row r="8" spans="1:30" ht="13.5" thickBot="1">
      <c r="A8" s="138"/>
      <c r="B8" s="138"/>
      <c r="C8" s="138"/>
      <c r="D8" s="139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50"/>
      <c r="Q8" s="150"/>
      <c r="R8" s="150"/>
      <c r="S8" s="150"/>
    </row>
    <row r="9" spans="1:30" ht="26.25" thickBot="1">
      <c r="B9" s="140"/>
      <c r="C9" s="141">
        <v>2014</v>
      </c>
      <c r="D9" s="142">
        <v>2013</v>
      </c>
      <c r="E9" s="142">
        <v>2012</v>
      </c>
      <c r="F9" s="143">
        <v>2011</v>
      </c>
      <c r="G9" s="143">
        <v>2010</v>
      </c>
      <c r="H9" s="143">
        <v>2009</v>
      </c>
      <c r="I9" s="143">
        <v>2008</v>
      </c>
      <c r="J9" s="144">
        <v>2007</v>
      </c>
      <c r="K9" s="145" t="s">
        <v>12</v>
      </c>
      <c r="L9" s="146" t="s">
        <v>13</v>
      </c>
      <c r="M9" s="146" t="s">
        <v>188</v>
      </c>
      <c r="N9" s="147" t="s">
        <v>197</v>
      </c>
      <c r="Q9" s="57">
        <v>2009</v>
      </c>
      <c r="R9" s="57">
        <v>2008</v>
      </c>
      <c r="S9" s="57" t="s">
        <v>182</v>
      </c>
      <c r="U9" s="57">
        <v>2010</v>
      </c>
      <c r="W9" s="57">
        <v>2011</v>
      </c>
      <c r="Y9" s="57">
        <v>2012</v>
      </c>
      <c r="AA9" s="57">
        <v>2013</v>
      </c>
      <c r="AC9" s="57">
        <v>2014</v>
      </c>
    </row>
    <row r="10" spans="1:30">
      <c r="B10" s="77" t="s">
        <v>14</v>
      </c>
      <c r="C10" s="148">
        <v>41893</v>
      </c>
      <c r="D10" s="148">
        <v>70941</v>
      </c>
      <c r="E10" s="148">
        <v>101931</v>
      </c>
      <c r="F10" s="148">
        <v>136790</v>
      </c>
      <c r="G10" s="148">
        <v>220869</v>
      </c>
      <c r="H10" s="148">
        <v>166190</v>
      </c>
      <c r="I10" s="148">
        <v>478820</v>
      </c>
      <c r="J10" s="148">
        <v>742369</v>
      </c>
      <c r="K10" s="79">
        <f t="shared" ref="K10:K22" si="0">I10/J10-1</f>
        <v>-0.35501078304724465</v>
      </c>
      <c r="L10" s="80">
        <f t="shared" ref="L10:L22" si="1">H10/I10-1</f>
        <v>-0.65291758907313813</v>
      </c>
      <c r="M10" s="80">
        <f t="shared" ref="M10:M22" si="2">G10/H10-1</f>
        <v>0.32901498285095365</v>
      </c>
      <c r="N10" s="81">
        <f t="shared" ref="N10:N21" si="3">F10/G10-1</f>
        <v>-0.38067361196003058</v>
      </c>
      <c r="P10" s="57" t="s">
        <v>14</v>
      </c>
      <c r="Q10" s="82">
        <f>H10</f>
        <v>166190</v>
      </c>
      <c r="R10" s="82">
        <f>I10</f>
        <v>478820</v>
      </c>
      <c r="S10" s="83">
        <f t="shared" ref="S10:S21" si="4">Q10/R10-1</f>
        <v>-0.65291758907313813</v>
      </c>
      <c r="U10" s="82">
        <f>G10</f>
        <v>220869</v>
      </c>
      <c r="V10" s="83">
        <f t="shared" ref="V10:V21" si="5">U10/Q10-1</f>
        <v>0.32901498285095365</v>
      </c>
      <c r="W10" s="82">
        <f>F10</f>
        <v>136790</v>
      </c>
      <c r="X10" s="83">
        <f t="shared" ref="X10:X21" si="6">W10/U10-1</f>
        <v>-0.38067361196003058</v>
      </c>
      <c r="Y10" s="82">
        <f>E10</f>
        <v>101931</v>
      </c>
      <c r="Z10" s="83">
        <f t="shared" ref="Z10:Z21" si="7">Y10/W10-1</f>
        <v>-0.25483587981577605</v>
      </c>
      <c r="AA10" s="82">
        <f>D10</f>
        <v>70941</v>
      </c>
      <c r="AB10" s="83">
        <f t="shared" ref="AB10:AB21" si="8">AA10/Y10-1</f>
        <v>-0.30402919622097302</v>
      </c>
      <c r="AC10" s="82">
        <f>C10</f>
        <v>41893</v>
      </c>
      <c r="AD10" s="83">
        <f t="shared" ref="AD10:AD21" si="9">AC10/AA10-1</f>
        <v>-0.40946702189143092</v>
      </c>
    </row>
    <row r="11" spans="1:30">
      <c r="B11" s="84" t="s">
        <v>15</v>
      </c>
      <c r="C11" s="148">
        <v>35950</v>
      </c>
      <c r="D11" s="148">
        <v>87411</v>
      </c>
      <c r="E11" s="148">
        <v>80431</v>
      </c>
      <c r="F11" s="148">
        <v>132994</v>
      </c>
      <c r="G11" s="148">
        <v>187284</v>
      </c>
      <c r="H11" s="148">
        <v>196118</v>
      </c>
      <c r="I11" s="148">
        <v>400914</v>
      </c>
      <c r="J11" s="148">
        <v>720450</v>
      </c>
      <c r="K11" s="85">
        <f t="shared" si="0"/>
        <v>-0.44352279825109309</v>
      </c>
      <c r="L11" s="86">
        <f t="shared" si="1"/>
        <v>-0.51082276997061715</v>
      </c>
      <c r="M11" s="86">
        <f t="shared" si="2"/>
        <v>-4.5044310058230286E-2</v>
      </c>
      <c r="N11" s="87">
        <f t="shared" si="3"/>
        <v>-0.28988060912838254</v>
      </c>
      <c r="O11" s="83"/>
      <c r="P11" s="83" t="s">
        <v>15</v>
      </c>
      <c r="Q11" s="82">
        <f t="shared" ref="Q11:R21" si="10">Q10+H11</f>
        <v>362308</v>
      </c>
      <c r="R11" s="82">
        <f t="shared" si="10"/>
        <v>879734</v>
      </c>
      <c r="S11" s="83">
        <f t="shared" si="4"/>
        <v>-0.58816187620348881</v>
      </c>
      <c r="U11" s="82">
        <f t="shared" ref="U11:U21" si="11">G11+U10</f>
        <v>408153</v>
      </c>
      <c r="V11" s="83">
        <f t="shared" si="5"/>
        <v>0.1265359859566999</v>
      </c>
      <c r="W11" s="82">
        <f t="shared" ref="W11:W21" si="12">F11+W10</f>
        <v>269784</v>
      </c>
      <c r="X11" s="83">
        <f t="shared" si="6"/>
        <v>-0.33901257616629055</v>
      </c>
      <c r="Y11" s="82">
        <f t="shared" ref="Y11:Y21" si="13">E11+Y10</f>
        <v>182362</v>
      </c>
      <c r="Z11" s="83">
        <f t="shared" si="7"/>
        <v>-0.32404442072176265</v>
      </c>
      <c r="AA11" s="82">
        <f t="shared" ref="AA11:AA21" si="14">D11+AA10</f>
        <v>158352</v>
      </c>
      <c r="AB11" s="83">
        <f t="shared" si="8"/>
        <v>-0.13166120134677184</v>
      </c>
      <c r="AC11" s="82">
        <f t="shared" ref="AC11:AC21" si="15">C11+AC10</f>
        <v>77843</v>
      </c>
      <c r="AD11" s="83">
        <f t="shared" si="9"/>
        <v>-0.50841795493583919</v>
      </c>
    </row>
    <row r="12" spans="1:30">
      <c r="B12" s="84" t="s">
        <v>16</v>
      </c>
      <c r="C12" s="148">
        <v>34625</v>
      </c>
      <c r="D12" s="148">
        <v>85484</v>
      </c>
      <c r="E12" s="148">
        <v>96047</v>
      </c>
      <c r="F12" s="148">
        <v>119482</v>
      </c>
      <c r="G12" s="148">
        <v>255180</v>
      </c>
      <c r="H12" s="148">
        <v>207078</v>
      </c>
      <c r="I12" s="148">
        <v>270597</v>
      </c>
      <c r="J12" s="148">
        <v>745303</v>
      </c>
      <c r="K12" s="85">
        <f t="shared" si="0"/>
        <v>-0.63693021495955338</v>
      </c>
      <c r="L12" s="86">
        <f t="shared" si="1"/>
        <v>-0.23473652701249459</v>
      </c>
      <c r="M12" s="86">
        <f t="shared" si="2"/>
        <v>0.23228928229942336</v>
      </c>
      <c r="N12" s="87">
        <f t="shared" si="3"/>
        <v>-0.53177364997256837</v>
      </c>
      <c r="P12" s="57" t="s">
        <v>16</v>
      </c>
      <c r="Q12" s="82">
        <f t="shared" si="10"/>
        <v>569386</v>
      </c>
      <c r="R12" s="82">
        <f t="shared" si="10"/>
        <v>1150331</v>
      </c>
      <c r="S12" s="83">
        <f t="shared" si="4"/>
        <v>-0.50502420607633802</v>
      </c>
      <c r="U12" s="82">
        <f t="shared" si="11"/>
        <v>663333</v>
      </c>
      <c r="V12" s="83">
        <f t="shared" si="5"/>
        <v>0.16499703189049253</v>
      </c>
      <c r="W12" s="82">
        <f t="shared" si="12"/>
        <v>389266</v>
      </c>
      <c r="X12" s="83">
        <f t="shared" si="6"/>
        <v>-0.41316653927966795</v>
      </c>
      <c r="Y12" s="82">
        <f t="shared" si="13"/>
        <v>278409</v>
      </c>
      <c r="Z12" s="83">
        <f t="shared" si="7"/>
        <v>-0.28478469735348066</v>
      </c>
      <c r="AA12" s="82">
        <f t="shared" si="14"/>
        <v>243836</v>
      </c>
      <c r="AB12" s="83">
        <f t="shared" si="8"/>
        <v>-0.12418061197734265</v>
      </c>
      <c r="AC12" s="82">
        <f t="shared" si="15"/>
        <v>112468</v>
      </c>
      <c r="AD12" s="83">
        <f t="shared" si="9"/>
        <v>-0.53875555701373057</v>
      </c>
    </row>
    <row r="13" spans="1:30">
      <c r="B13" s="84" t="s">
        <v>17</v>
      </c>
      <c r="C13" s="148">
        <v>50806</v>
      </c>
      <c r="D13" s="148">
        <v>47673</v>
      </c>
      <c r="E13" s="148">
        <v>70465</v>
      </c>
      <c r="F13" s="148">
        <v>106606</v>
      </c>
      <c r="G13" s="148">
        <v>216110</v>
      </c>
      <c r="H13" s="148">
        <v>147261</v>
      </c>
      <c r="I13" s="148">
        <v>346058</v>
      </c>
      <c r="J13" s="148">
        <v>598725</v>
      </c>
      <c r="K13" s="85">
        <f t="shared" si="0"/>
        <v>-0.42200843459017079</v>
      </c>
      <c r="L13" s="86">
        <f t="shared" si="1"/>
        <v>-0.57446150645267557</v>
      </c>
      <c r="M13" s="86">
        <f t="shared" si="2"/>
        <v>0.46753043915225345</v>
      </c>
      <c r="N13" s="87">
        <f t="shared" si="3"/>
        <v>-0.50670491879135626</v>
      </c>
      <c r="P13" s="57" t="s">
        <v>17</v>
      </c>
      <c r="Q13" s="82">
        <f t="shared" si="10"/>
        <v>716647</v>
      </c>
      <c r="R13" s="82">
        <f t="shared" si="10"/>
        <v>1496389</v>
      </c>
      <c r="S13" s="83">
        <f t="shared" si="4"/>
        <v>-0.52108241907685771</v>
      </c>
      <c r="U13" s="82">
        <f t="shared" si="11"/>
        <v>879443</v>
      </c>
      <c r="V13" s="83">
        <f t="shared" si="5"/>
        <v>0.22716344308983372</v>
      </c>
      <c r="W13" s="82">
        <f t="shared" si="12"/>
        <v>495872</v>
      </c>
      <c r="X13" s="83">
        <f t="shared" si="6"/>
        <v>-0.43615220088169449</v>
      </c>
      <c r="Y13" s="82">
        <f t="shared" si="13"/>
        <v>348874</v>
      </c>
      <c r="Z13" s="83">
        <f t="shared" si="7"/>
        <v>-0.29644343701600417</v>
      </c>
      <c r="AA13" s="82">
        <f t="shared" si="14"/>
        <v>291509</v>
      </c>
      <c r="AB13" s="83">
        <f t="shared" si="8"/>
        <v>-0.16442899155569057</v>
      </c>
      <c r="AC13" s="82">
        <f t="shared" si="15"/>
        <v>163274</v>
      </c>
      <c r="AD13" s="83">
        <f t="shared" si="9"/>
        <v>-0.43990065486828878</v>
      </c>
    </row>
    <row r="14" spans="1:30" ht="13.5" thickBot="1">
      <c r="B14" s="84" t="s">
        <v>18</v>
      </c>
      <c r="C14" s="88"/>
      <c r="D14" s="148">
        <v>48340</v>
      </c>
      <c r="E14" s="148">
        <v>95231</v>
      </c>
      <c r="F14" s="148">
        <v>107107</v>
      </c>
      <c r="G14" s="148">
        <v>248377</v>
      </c>
      <c r="H14" s="148">
        <v>190409</v>
      </c>
      <c r="I14" s="148">
        <v>267365</v>
      </c>
      <c r="J14" s="148">
        <v>671878</v>
      </c>
      <c r="K14" s="85">
        <f t="shared" si="0"/>
        <v>-0.60206317218304517</v>
      </c>
      <c r="L14" s="86">
        <f t="shared" si="1"/>
        <v>-0.28783124193518228</v>
      </c>
      <c r="M14" s="86">
        <f t="shared" si="2"/>
        <v>0.30443939099517348</v>
      </c>
      <c r="N14" s="87">
        <f t="shared" si="3"/>
        <v>-0.56877247088095917</v>
      </c>
      <c r="P14" s="57" t="s">
        <v>18</v>
      </c>
      <c r="Q14" s="82">
        <f t="shared" si="10"/>
        <v>907056</v>
      </c>
      <c r="R14" s="82">
        <f t="shared" si="10"/>
        <v>1763754</v>
      </c>
      <c r="S14" s="83">
        <f t="shared" si="4"/>
        <v>-0.48572419963328217</v>
      </c>
      <c r="U14" s="82">
        <f t="shared" si="11"/>
        <v>1127820</v>
      </c>
      <c r="V14" s="83">
        <f t="shared" si="5"/>
        <v>0.24338519341694442</v>
      </c>
      <c r="W14" s="82">
        <f t="shared" si="12"/>
        <v>602979</v>
      </c>
      <c r="X14" s="83">
        <f t="shared" si="6"/>
        <v>-0.46535883385646648</v>
      </c>
      <c r="Y14" s="82">
        <f t="shared" si="13"/>
        <v>444105</v>
      </c>
      <c r="Z14" s="83">
        <f t="shared" si="7"/>
        <v>-0.26348181279945071</v>
      </c>
      <c r="AA14" s="82">
        <f t="shared" si="14"/>
        <v>339849</v>
      </c>
      <c r="AB14" s="83">
        <f t="shared" si="8"/>
        <v>-0.23475529435606446</v>
      </c>
      <c r="AC14" s="82">
        <f t="shared" si="15"/>
        <v>163274</v>
      </c>
      <c r="AD14" s="83">
        <f t="shared" si="9"/>
        <v>-0.51956898504924243</v>
      </c>
    </row>
    <row r="15" spans="1:30" ht="13.5" thickBot="1">
      <c r="B15" s="84" t="s">
        <v>19</v>
      </c>
      <c r="C15" s="88"/>
      <c r="D15" s="148">
        <v>48542</v>
      </c>
      <c r="E15" s="148">
        <v>71282</v>
      </c>
      <c r="F15" s="148">
        <v>80035</v>
      </c>
      <c r="G15" s="148">
        <v>158745</v>
      </c>
      <c r="H15" s="148">
        <v>244189</v>
      </c>
      <c r="I15" s="148">
        <v>234879</v>
      </c>
      <c r="J15" s="149">
        <v>648683</v>
      </c>
      <c r="K15" s="85">
        <f t="shared" si="0"/>
        <v>-0.63791405046841065</v>
      </c>
      <c r="L15" s="86">
        <f t="shared" si="1"/>
        <v>3.9637430336471047E-2</v>
      </c>
      <c r="M15" s="86">
        <f t="shared" si="2"/>
        <v>-0.34990929157333051</v>
      </c>
      <c r="N15" s="87">
        <f t="shared" si="3"/>
        <v>-0.49582664020914047</v>
      </c>
      <c r="P15" s="57" t="s">
        <v>19</v>
      </c>
      <c r="Q15" s="82">
        <f t="shared" si="10"/>
        <v>1151245</v>
      </c>
      <c r="R15" s="82">
        <f t="shared" si="10"/>
        <v>1998633</v>
      </c>
      <c r="S15" s="83">
        <f t="shared" si="4"/>
        <v>-0.42398379292246247</v>
      </c>
      <c r="U15" s="82">
        <f t="shared" si="11"/>
        <v>1286565</v>
      </c>
      <c r="V15" s="83">
        <f t="shared" si="5"/>
        <v>0.11754231288735228</v>
      </c>
      <c r="W15" s="82">
        <f t="shared" si="12"/>
        <v>683014</v>
      </c>
      <c r="X15" s="83">
        <f t="shared" si="6"/>
        <v>-0.46911815570919468</v>
      </c>
      <c r="Y15" s="82">
        <f t="shared" si="13"/>
        <v>515387</v>
      </c>
      <c r="Z15" s="83">
        <f t="shared" si="7"/>
        <v>-0.24542249500010249</v>
      </c>
      <c r="AA15" s="82">
        <f t="shared" si="14"/>
        <v>388391</v>
      </c>
      <c r="AB15" s="83">
        <f t="shared" si="8"/>
        <v>-0.24640900915234576</v>
      </c>
      <c r="AC15" s="82">
        <f t="shared" si="15"/>
        <v>163274</v>
      </c>
      <c r="AD15" s="83">
        <f t="shared" si="9"/>
        <v>-0.57961435769623915</v>
      </c>
    </row>
    <row r="16" spans="1:30">
      <c r="B16" s="84" t="s">
        <v>20</v>
      </c>
      <c r="C16" s="89"/>
      <c r="D16" s="148">
        <v>49197</v>
      </c>
      <c r="E16" s="148">
        <v>59342</v>
      </c>
      <c r="F16" s="148">
        <v>103798</v>
      </c>
      <c r="G16" s="148">
        <v>172556</v>
      </c>
      <c r="H16" s="148">
        <v>195805</v>
      </c>
      <c r="I16" s="148">
        <v>244436</v>
      </c>
      <c r="J16" s="148">
        <v>512872</v>
      </c>
      <c r="K16" s="85">
        <f t="shared" si="0"/>
        <v>-0.52339765087585199</v>
      </c>
      <c r="L16" s="86">
        <f t="shared" si="1"/>
        <v>-0.19895187288288141</v>
      </c>
      <c r="M16" s="86">
        <f t="shared" si="2"/>
        <v>-0.11873547662214956</v>
      </c>
      <c r="N16" s="87">
        <f t="shared" si="3"/>
        <v>-0.39846774380490968</v>
      </c>
      <c r="P16" s="57" t="s">
        <v>20</v>
      </c>
      <c r="Q16" s="82">
        <f t="shared" si="10"/>
        <v>1347050</v>
      </c>
      <c r="R16" s="82">
        <f t="shared" si="10"/>
        <v>2243069</v>
      </c>
      <c r="S16" s="83">
        <f t="shared" si="4"/>
        <v>-0.39946118465370439</v>
      </c>
      <c r="U16" s="82">
        <f t="shared" si="11"/>
        <v>1459121</v>
      </c>
      <c r="V16" s="83">
        <f t="shared" si="5"/>
        <v>8.31973571879292E-2</v>
      </c>
      <c r="W16" s="82">
        <f t="shared" si="12"/>
        <v>786812</v>
      </c>
      <c r="X16" s="83">
        <f t="shared" si="6"/>
        <v>-0.46076302102430167</v>
      </c>
      <c r="Y16" s="82">
        <f t="shared" si="13"/>
        <v>574729</v>
      </c>
      <c r="Z16" s="83">
        <f t="shared" si="7"/>
        <v>-0.26954723618856857</v>
      </c>
      <c r="AA16" s="82">
        <f t="shared" si="14"/>
        <v>437588</v>
      </c>
      <c r="AB16" s="83">
        <f t="shared" si="8"/>
        <v>-0.23861854891609779</v>
      </c>
      <c r="AC16" s="82">
        <f t="shared" si="15"/>
        <v>163274</v>
      </c>
      <c r="AD16" s="83">
        <f t="shared" si="9"/>
        <v>-0.62687733667285217</v>
      </c>
    </row>
    <row r="17" spans="2:30">
      <c r="B17" s="84" t="s">
        <v>21</v>
      </c>
      <c r="C17" s="88"/>
      <c r="D17" s="148">
        <v>28833</v>
      </c>
      <c r="E17" s="148">
        <v>136043</v>
      </c>
      <c r="F17" s="148">
        <v>119859</v>
      </c>
      <c r="G17" s="148">
        <v>189858</v>
      </c>
      <c r="H17" s="148">
        <v>190293</v>
      </c>
      <c r="I17" s="148">
        <v>216081</v>
      </c>
      <c r="J17" s="148">
        <v>636865</v>
      </c>
      <c r="K17" s="85">
        <f t="shared" si="0"/>
        <v>-0.66071145376178619</v>
      </c>
      <c r="L17" s="86">
        <f t="shared" si="1"/>
        <v>-0.11934413483832451</v>
      </c>
      <c r="M17" s="86">
        <f t="shared" si="2"/>
        <v>-2.2859485109804067E-3</v>
      </c>
      <c r="N17" s="87">
        <f t="shared" si="3"/>
        <v>-0.36869133773662421</v>
      </c>
      <c r="P17" s="57" t="s">
        <v>21</v>
      </c>
      <c r="Q17" s="82">
        <f t="shared" si="10"/>
        <v>1537343</v>
      </c>
      <c r="R17" s="82">
        <f t="shared" si="10"/>
        <v>2459150</v>
      </c>
      <c r="S17" s="83">
        <f t="shared" si="4"/>
        <v>-0.37484781326881245</v>
      </c>
      <c r="U17" s="82">
        <f t="shared" si="11"/>
        <v>1648979</v>
      </c>
      <c r="V17" s="83">
        <f t="shared" si="5"/>
        <v>7.2616195605014644E-2</v>
      </c>
      <c r="W17" s="82">
        <f t="shared" si="12"/>
        <v>906671</v>
      </c>
      <c r="X17" s="83">
        <f t="shared" si="6"/>
        <v>-0.45016219127108348</v>
      </c>
      <c r="Y17" s="82">
        <f t="shared" si="13"/>
        <v>710772</v>
      </c>
      <c r="Z17" s="83">
        <f t="shared" si="7"/>
        <v>-0.21606404087039288</v>
      </c>
      <c r="AA17" s="82">
        <f t="shared" si="14"/>
        <v>466421</v>
      </c>
      <c r="AB17" s="83">
        <f t="shared" si="8"/>
        <v>-0.34378253504640022</v>
      </c>
      <c r="AC17" s="82">
        <f t="shared" si="15"/>
        <v>163274</v>
      </c>
      <c r="AD17" s="83">
        <f t="shared" si="9"/>
        <v>-0.6499428627784769</v>
      </c>
    </row>
    <row r="18" spans="2:30">
      <c r="B18" s="84" t="s">
        <v>22</v>
      </c>
      <c r="C18" s="88"/>
      <c r="D18" s="148">
        <v>39035</v>
      </c>
      <c r="E18" s="148">
        <v>102628</v>
      </c>
      <c r="F18" s="148">
        <v>94743</v>
      </c>
      <c r="G18" s="148">
        <v>119313</v>
      </c>
      <c r="H18" s="148">
        <v>189932</v>
      </c>
      <c r="I18" s="148">
        <v>183481</v>
      </c>
      <c r="J18" s="148">
        <v>479142</v>
      </c>
      <c r="K18" s="85">
        <f t="shared" si="0"/>
        <v>-0.61706341752549343</v>
      </c>
      <c r="L18" s="86">
        <f t="shared" si="1"/>
        <v>3.515895378813072E-2</v>
      </c>
      <c r="M18" s="86">
        <f t="shared" si="2"/>
        <v>-0.37181201693237576</v>
      </c>
      <c r="N18" s="87">
        <f t="shared" si="3"/>
        <v>-0.20592894319981891</v>
      </c>
      <c r="P18" s="57" t="s">
        <v>22</v>
      </c>
      <c r="Q18" s="82">
        <f t="shared" si="10"/>
        <v>1727275</v>
      </c>
      <c r="R18" s="82">
        <f t="shared" si="10"/>
        <v>2642631</v>
      </c>
      <c r="S18" s="83">
        <f t="shared" si="4"/>
        <v>-0.34638055786070776</v>
      </c>
      <c r="U18" s="82">
        <f t="shared" si="11"/>
        <v>1768292</v>
      </c>
      <c r="V18" s="83">
        <f t="shared" si="5"/>
        <v>2.3746652964930393E-2</v>
      </c>
      <c r="W18" s="82">
        <f t="shared" si="12"/>
        <v>1001414</v>
      </c>
      <c r="X18" s="83">
        <f t="shared" si="6"/>
        <v>-0.4336828985258091</v>
      </c>
      <c r="Y18" s="82">
        <f t="shared" si="13"/>
        <v>813400</v>
      </c>
      <c r="Z18" s="83">
        <f t="shared" si="7"/>
        <v>-0.18774852358764704</v>
      </c>
      <c r="AA18" s="82">
        <f t="shared" si="14"/>
        <v>505456</v>
      </c>
      <c r="AB18" s="83">
        <f t="shared" si="8"/>
        <v>-0.3785886402753873</v>
      </c>
      <c r="AC18" s="82">
        <f t="shared" si="15"/>
        <v>163274</v>
      </c>
      <c r="AD18" s="83">
        <f t="shared" si="9"/>
        <v>-0.67697682884365795</v>
      </c>
    </row>
    <row r="19" spans="2:30">
      <c r="B19" s="84" t="s">
        <v>23</v>
      </c>
      <c r="C19" s="88"/>
      <c r="D19" s="148">
        <v>39664</v>
      </c>
      <c r="E19" s="148">
        <v>101946</v>
      </c>
      <c r="F19" s="148">
        <v>87402</v>
      </c>
      <c r="G19" s="148">
        <v>116256</v>
      </c>
      <c r="H19" s="148">
        <v>143904</v>
      </c>
      <c r="I19" s="148">
        <v>228444</v>
      </c>
      <c r="J19" s="148">
        <v>474941</v>
      </c>
      <c r="K19" s="85">
        <f t="shared" si="0"/>
        <v>-0.51900551858020261</v>
      </c>
      <c r="L19" s="86">
        <f t="shared" si="1"/>
        <v>-0.3700688133634501</v>
      </c>
      <c r="M19" s="86">
        <f t="shared" si="2"/>
        <v>-0.19212808539026016</v>
      </c>
      <c r="N19" s="87">
        <f t="shared" si="3"/>
        <v>-0.24819364161849711</v>
      </c>
      <c r="P19" s="57" t="s">
        <v>23</v>
      </c>
      <c r="Q19" s="82">
        <f t="shared" si="10"/>
        <v>1871179</v>
      </c>
      <c r="R19" s="82">
        <f t="shared" si="10"/>
        <v>2871075</v>
      </c>
      <c r="S19" s="83">
        <f t="shared" si="4"/>
        <v>-0.34826537098473564</v>
      </c>
      <c r="U19" s="82">
        <f t="shared" si="11"/>
        <v>1884548</v>
      </c>
      <c r="V19" s="83">
        <f t="shared" si="5"/>
        <v>7.1446932655827577E-3</v>
      </c>
      <c r="W19" s="90">
        <f t="shared" si="12"/>
        <v>1088816</v>
      </c>
      <c r="X19" s="91">
        <f t="shared" si="6"/>
        <v>-0.42224024010001338</v>
      </c>
      <c r="Y19" s="82">
        <f t="shared" si="13"/>
        <v>915346</v>
      </c>
      <c r="Z19" s="92">
        <f t="shared" si="7"/>
        <v>-0.15931984834903234</v>
      </c>
      <c r="AA19" s="82">
        <f t="shared" si="14"/>
        <v>545120</v>
      </c>
      <c r="AB19" s="91">
        <f t="shared" si="8"/>
        <v>-0.4044656337603485</v>
      </c>
      <c r="AC19" s="82">
        <f t="shared" si="15"/>
        <v>163274</v>
      </c>
      <c r="AD19" s="91">
        <f t="shared" si="9"/>
        <v>-0.70048062811857936</v>
      </c>
    </row>
    <row r="20" spans="2:30">
      <c r="B20" s="84" t="s">
        <v>24</v>
      </c>
      <c r="C20" s="88"/>
      <c r="D20" s="148">
        <v>46592</v>
      </c>
      <c r="E20" s="148">
        <v>69067</v>
      </c>
      <c r="F20" s="148">
        <v>98595</v>
      </c>
      <c r="G20" s="148">
        <v>134140</v>
      </c>
      <c r="H20" s="148">
        <v>153653</v>
      </c>
      <c r="I20" s="148">
        <v>167556</v>
      </c>
      <c r="J20" s="148">
        <v>475156</v>
      </c>
      <c r="K20" s="85">
        <f t="shared" si="0"/>
        <v>-0.64736633863404869</v>
      </c>
      <c r="L20" s="86">
        <f t="shared" si="1"/>
        <v>-8.2975244097495793E-2</v>
      </c>
      <c r="M20" s="86">
        <f t="shared" si="2"/>
        <v>-0.12699394089279092</v>
      </c>
      <c r="N20" s="87">
        <f t="shared" si="3"/>
        <v>-0.2649843447144774</v>
      </c>
      <c r="P20" s="57" t="s">
        <v>24</v>
      </c>
      <c r="Q20" s="82">
        <f t="shared" si="10"/>
        <v>2024832</v>
      </c>
      <c r="R20" s="82">
        <f t="shared" si="10"/>
        <v>3038631</v>
      </c>
      <c r="S20" s="83">
        <f t="shared" si="4"/>
        <v>-0.33363675944858062</v>
      </c>
      <c r="U20" s="82">
        <f t="shared" si="11"/>
        <v>2018688</v>
      </c>
      <c r="V20" s="83">
        <f t="shared" si="5"/>
        <v>-3.0343258107339288E-3</v>
      </c>
      <c r="W20" s="90">
        <f t="shared" si="12"/>
        <v>1187411</v>
      </c>
      <c r="X20" s="91">
        <f t="shared" si="6"/>
        <v>-0.41179072744277467</v>
      </c>
      <c r="Y20" s="82">
        <f t="shared" si="13"/>
        <v>984413</v>
      </c>
      <c r="Z20" s="92">
        <f t="shared" si="7"/>
        <v>-0.17095849709999322</v>
      </c>
      <c r="AA20" s="82">
        <f t="shared" si="14"/>
        <v>591712</v>
      </c>
      <c r="AB20" s="91">
        <f t="shared" si="8"/>
        <v>-0.39891894966848263</v>
      </c>
      <c r="AC20" s="82">
        <f t="shared" si="15"/>
        <v>163274</v>
      </c>
      <c r="AD20" s="91">
        <f t="shared" si="9"/>
        <v>-0.72406508571737604</v>
      </c>
    </row>
    <row r="21" spans="2:30" ht="13.5" thickBot="1">
      <c r="B21" s="93" t="s">
        <v>25</v>
      </c>
      <c r="C21" s="94"/>
      <c r="D21" s="148">
        <v>26800</v>
      </c>
      <c r="E21" s="148">
        <v>34538</v>
      </c>
      <c r="F21" s="148">
        <v>60135</v>
      </c>
      <c r="G21" s="148">
        <v>115887</v>
      </c>
      <c r="H21" s="148">
        <v>162318</v>
      </c>
      <c r="I21" s="148">
        <v>125536</v>
      </c>
      <c r="J21" s="148">
        <v>380149</v>
      </c>
      <c r="K21" s="95">
        <f t="shared" si="0"/>
        <v>-0.6697715895609353</v>
      </c>
      <c r="L21" s="96">
        <f t="shared" si="1"/>
        <v>0.2929996176395615</v>
      </c>
      <c r="M21" s="96">
        <f t="shared" si="2"/>
        <v>-0.28604960632831844</v>
      </c>
      <c r="N21" s="97">
        <f t="shared" si="3"/>
        <v>-0.48108933702658629</v>
      </c>
      <c r="P21" s="57" t="s">
        <v>25</v>
      </c>
      <c r="Q21" s="82">
        <f t="shared" si="10"/>
        <v>2187150</v>
      </c>
      <c r="R21" s="82">
        <f t="shared" si="10"/>
        <v>3164167</v>
      </c>
      <c r="S21" s="83">
        <f t="shared" si="4"/>
        <v>-0.30877542177767481</v>
      </c>
      <c r="U21" s="82">
        <f t="shared" si="11"/>
        <v>2134575</v>
      </c>
      <c r="V21" s="83">
        <f t="shared" si="5"/>
        <v>-2.4038131815376174E-2</v>
      </c>
      <c r="W21" s="90">
        <f t="shared" si="12"/>
        <v>1247546</v>
      </c>
      <c r="X21" s="91">
        <f t="shared" si="6"/>
        <v>-0.41555297893023202</v>
      </c>
      <c r="Y21" s="82">
        <f t="shared" si="13"/>
        <v>1018951</v>
      </c>
      <c r="Z21" s="92">
        <f t="shared" si="7"/>
        <v>-0.18323572838195945</v>
      </c>
      <c r="AA21" s="82">
        <f t="shared" si="14"/>
        <v>618512</v>
      </c>
      <c r="AB21" s="91">
        <f t="shared" si="8"/>
        <v>-0.39299141960702721</v>
      </c>
      <c r="AC21" s="82">
        <f t="shared" si="15"/>
        <v>163274</v>
      </c>
      <c r="AD21" s="91">
        <f t="shared" si="9"/>
        <v>-0.73602128980520987</v>
      </c>
    </row>
    <row r="22" spans="2:30">
      <c r="B22" s="98"/>
      <c r="C22" s="99">
        <f t="shared" ref="C22:J22" si="16">SUM(C10:C21)</f>
        <v>163274</v>
      </c>
      <c r="D22" s="99">
        <f t="shared" si="16"/>
        <v>618512</v>
      </c>
      <c r="E22" s="99">
        <f t="shared" si="16"/>
        <v>1018951</v>
      </c>
      <c r="F22" s="99">
        <f t="shared" si="16"/>
        <v>1247546</v>
      </c>
      <c r="G22" s="99">
        <f t="shared" si="16"/>
        <v>2134575</v>
      </c>
      <c r="H22" s="99">
        <f t="shared" si="16"/>
        <v>2187150</v>
      </c>
      <c r="I22" s="99">
        <f t="shared" si="16"/>
        <v>3164167</v>
      </c>
      <c r="J22" s="99">
        <f t="shared" si="16"/>
        <v>7086533</v>
      </c>
      <c r="K22" s="100">
        <f t="shared" si="0"/>
        <v>-0.55349576443092841</v>
      </c>
      <c r="L22" s="100">
        <f t="shared" si="1"/>
        <v>-0.30877542177767481</v>
      </c>
      <c r="M22" s="100">
        <f t="shared" si="2"/>
        <v>-2.4038131815376174E-2</v>
      </c>
      <c r="N22" s="100"/>
    </row>
    <row r="24" spans="2:30" ht="13.5" thickBot="1">
      <c r="J24" s="101"/>
      <c r="K24" s="102"/>
      <c r="L24" s="102"/>
      <c r="M24" s="103"/>
      <c r="N24" s="103"/>
      <c r="O24" s="103"/>
      <c r="P24" s="103"/>
    </row>
    <row r="25" spans="2:30">
      <c r="B25" s="104" t="s">
        <v>111</v>
      </c>
      <c r="C25" s="105">
        <f t="shared" ref="C25:J25" si="17">SUM(C10:C12)</f>
        <v>112468</v>
      </c>
      <c r="D25" s="105">
        <f t="shared" si="17"/>
        <v>243836</v>
      </c>
      <c r="E25" s="105">
        <f t="shared" si="17"/>
        <v>278409</v>
      </c>
      <c r="F25" s="105">
        <f t="shared" si="17"/>
        <v>389266</v>
      </c>
      <c r="G25" s="105">
        <f t="shared" si="17"/>
        <v>663333</v>
      </c>
      <c r="H25" s="105">
        <f t="shared" si="17"/>
        <v>569386</v>
      </c>
      <c r="I25" s="105">
        <f t="shared" si="17"/>
        <v>1150331</v>
      </c>
      <c r="J25" s="105">
        <f t="shared" si="17"/>
        <v>2208122</v>
      </c>
      <c r="K25" s="106">
        <f>I25/J25-1</f>
        <v>-0.47904554186770476</v>
      </c>
      <c r="L25" s="106">
        <f>H25/I25-1</f>
        <v>-0.50502420607633802</v>
      </c>
      <c r="M25" s="106">
        <f>G25/H25-1</f>
        <v>0.16499703189049253</v>
      </c>
      <c r="N25" s="107">
        <f>F25/G25-1</f>
        <v>-0.41316653927966795</v>
      </c>
    </row>
    <row r="26" spans="2:30">
      <c r="B26" s="108" t="s">
        <v>112</v>
      </c>
      <c r="C26" s="109">
        <f>SUM(C11:C13)</f>
        <v>121381</v>
      </c>
      <c r="D26" s="109">
        <f>SUM(D11:D13)</f>
        <v>220568</v>
      </c>
      <c r="E26" s="109">
        <f>SUM(E11:E13)</f>
        <v>246943</v>
      </c>
      <c r="F26" s="109">
        <f>SUM(F11:F13)</f>
        <v>359082</v>
      </c>
      <c r="G26" s="109">
        <f>SUM(G13:G15)</f>
        <v>623232</v>
      </c>
      <c r="H26" s="109">
        <f>SUM(H13:H15)</f>
        <v>581859</v>
      </c>
      <c r="I26" s="109">
        <f>SUM(I13:I15)</f>
        <v>848302</v>
      </c>
      <c r="J26" s="109">
        <f>SUM(J13:J15)</f>
        <v>1919286</v>
      </c>
      <c r="K26" s="100">
        <f>I26/J26-1</f>
        <v>-0.55801167725914746</v>
      </c>
      <c r="L26" s="100">
        <f>H26/I26-1</f>
        <v>-0.31408979349335497</v>
      </c>
      <c r="M26" s="100">
        <f>I26/J26-1</f>
        <v>-0.55801167725914746</v>
      </c>
      <c r="N26" s="110">
        <f>F26/G26-1</f>
        <v>-0.4238389556377079</v>
      </c>
    </row>
    <row r="27" spans="2:30">
      <c r="B27" s="108" t="s">
        <v>113</v>
      </c>
      <c r="C27" s="109">
        <f t="shared" ref="C27:J27" si="18">SUM(C16:C18)</f>
        <v>0</v>
      </c>
      <c r="D27" s="109">
        <f t="shared" si="18"/>
        <v>117065</v>
      </c>
      <c r="E27" s="109">
        <f t="shared" si="18"/>
        <v>298013</v>
      </c>
      <c r="F27" s="109">
        <f t="shared" si="18"/>
        <v>318400</v>
      </c>
      <c r="G27" s="109">
        <f t="shared" si="18"/>
        <v>481727</v>
      </c>
      <c r="H27" s="109">
        <f t="shared" si="18"/>
        <v>576030</v>
      </c>
      <c r="I27" s="109">
        <f t="shared" si="18"/>
        <v>643998</v>
      </c>
      <c r="J27" s="109">
        <f t="shared" si="18"/>
        <v>1628879</v>
      </c>
      <c r="K27" s="100">
        <f>I27/J27-1</f>
        <v>-0.60463729963981372</v>
      </c>
      <c r="L27" s="100">
        <f>H27/I27-1</f>
        <v>-0.10554070043695785</v>
      </c>
      <c r="M27" s="100">
        <f>I27/J27-1</f>
        <v>-0.60463729963981372</v>
      </c>
      <c r="N27" s="110">
        <f>F27/G27-1</f>
        <v>-0.33904472865336588</v>
      </c>
    </row>
    <row r="28" spans="2:30" ht="13.5" thickBot="1">
      <c r="B28" s="111" t="s">
        <v>114</v>
      </c>
      <c r="C28" s="112">
        <f t="shared" ref="C28:J28" si="19">SUM(C19:C21)</f>
        <v>0</v>
      </c>
      <c r="D28" s="112">
        <f t="shared" si="19"/>
        <v>113056</v>
      </c>
      <c r="E28" s="112">
        <f t="shared" si="19"/>
        <v>205551</v>
      </c>
      <c r="F28" s="112">
        <f t="shared" si="19"/>
        <v>246132</v>
      </c>
      <c r="G28" s="112">
        <f t="shared" si="19"/>
        <v>366283</v>
      </c>
      <c r="H28" s="112">
        <f t="shared" si="19"/>
        <v>459875</v>
      </c>
      <c r="I28" s="112">
        <f t="shared" si="19"/>
        <v>521536</v>
      </c>
      <c r="J28" s="112">
        <f t="shared" si="19"/>
        <v>1330246</v>
      </c>
      <c r="K28" s="113">
        <f>I28/J28-1</f>
        <v>-0.60794018549952411</v>
      </c>
      <c r="L28" s="113">
        <f>H28/I28-1</f>
        <v>-0.11822961406307519</v>
      </c>
      <c r="M28" s="113">
        <f>I28/J28-1</f>
        <v>-0.60794018549952411</v>
      </c>
      <c r="N28" s="114">
        <f>F28/G28-1</f>
        <v>-0.32802778179713499</v>
      </c>
    </row>
    <row r="29" spans="2:30" ht="13.5" thickBot="1">
      <c r="F29" s="82"/>
      <c r="G29" s="82"/>
      <c r="H29" s="82"/>
      <c r="I29" s="82"/>
      <c r="J29" s="82"/>
    </row>
    <row r="30" spans="2:30">
      <c r="B30" s="115" t="s">
        <v>115</v>
      </c>
      <c r="C30" s="116">
        <f t="shared" ref="C30:J30" si="20">SUM(C10:C13)</f>
        <v>163274</v>
      </c>
      <c r="D30" s="116">
        <f t="shared" si="20"/>
        <v>291509</v>
      </c>
      <c r="E30" s="116">
        <f t="shared" si="20"/>
        <v>348874</v>
      </c>
      <c r="F30" s="116">
        <f t="shared" si="20"/>
        <v>495872</v>
      </c>
      <c r="G30" s="116">
        <f t="shared" si="20"/>
        <v>879443</v>
      </c>
      <c r="H30" s="116">
        <f t="shared" si="20"/>
        <v>716647</v>
      </c>
      <c r="I30" s="116">
        <f t="shared" si="20"/>
        <v>1496389</v>
      </c>
      <c r="J30" s="116">
        <f t="shared" si="20"/>
        <v>2806847</v>
      </c>
      <c r="K30" s="117">
        <f>I30/J30-1</f>
        <v>-0.46687902831896433</v>
      </c>
      <c r="L30" s="118">
        <f>H30/I30-1</f>
        <v>-0.52108241907685771</v>
      </c>
      <c r="M30" s="119">
        <f>G30/H30-1</f>
        <v>0.22716344308983372</v>
      </c>
      <c r="N30" s="120">
        <f>F30/G30-1</f>
        <v>-0.43615220088169449</v>
      </c>
      <c r="P30" s="83">
        <f>C30/J30-1</f>
        <v>-0.94183010331521455</v>
      </c>
    </row>
    <row r="31" spans="2:30">
      <c r="B31" s="121" t="s">
        <v>116</v>
      </c>
      <c r="C31" s="122">
        <f t="shared" ref="C31:J31" si="21">SUM(C14:C17)</f>
        <v>0</v>
      </c>
      <c r="D31" s="122">
        <f t="shared" si="21"/>
        <v>174912</v>
      </c>
      <c r="E31" s="122">
        <f t="shared" si="21"/>
        <v>361898</v>
      </c>
      <c r="F31" s="122">
        <f t="shared" si="21"/>
        <v>410799</v>
      </c>
      <c r="G31" s="122">
        <f t="shared" si="21"/>
        <v>769536</v>
      </c>
      <c r="H31" s="122">
        <f t="shared" si="21"/>
        <v>820696</v>
      </c>
      <c r="I31" s="122">
        <f t="shared" si="21"/>
        <v>962761</v>
      </c>
      <c r="J31" s="122">
        <f t="shared" si="21"/>
        <v>2470298</v>
      </c>
      <c r="K31" s="123">
        <f>I31/J31-1</f>
        <v>-0.61026523925453535</v>
      </c>
      <c r="L31" s="124">
        <f>H31/I31-1</f>
        <v>-0.14755998633097933</v>
      </c>
      <c r="M31" s="125">
        <f>I31/J31-1</f>
        <v>-0.61026523925453535</v>
      </c>
      <c r="N31" s="126"/>
      <c r="P31" s="83">
        <f>D31/J31-1</f>
        <v>-0.92919396769134732</v>
      </c>
    </row>
    <row r="32" spans="2:30" ht="13.5" thickBot="1">
      <c r="B32" s="127" t="s">
        <v>117</v>
      </c>
      <c r="C32" s="128">
        <f t="shared" ref="C32:J32" si="22">SUM(C18:C21)</f>
        <v>0</v>
      </c>
      <c r="D32" s="128">
        <f t="shared" si="22"/>
        <v>152091</v>
      </c>
      <c r="E32" s="128">
        <f t="shared" si="22"/>
        <v>308179</v>
      </c>
      <c r="F32" s="128">
        <f t="shared" si="22"/>
        <v>340875</v>
      </c>
      <c r="G32" s="128">
        <f t="shared" si="22"/>
        <v>485596</v>
      </c>
      <c r="H32" s="128">
        <f t="shared" si="22"/>
        <v>649807</v>
      </c>
      <c r="I32" s="128">
        <f t="shared" si="22"/>
        <v>705017</v>
      </c>
      <c r="J32" s="128">
        <f t="shared" si="22"/>
        <v>1809388</v>
      </c>
      <c r="K32" s="129">
        <f>I32/J32-1</f>
        <v>-0.61035609830506221</v>
      </c>
      <c r="L32" s="130">
        <f>H32/I32-1</f>
        <v>-7.8310168407286662E-2</v>
      </c>
      <c r="M32" s="131">
        <f>I32/J32-1</f>
        <v>-0.61035609830506221</v>
      </c>
      <c r="N32" s="132"/>
    </row>
    <row r="33" spans="2:16" ht="13.5" thickBot="1"/>
    <row r="34" spans="2:16">
      <c r="B34" s="104" t="s">
        <v>86</v>
      </c>
      <c r="C34" s="105">
        <f t="shared" ref="C34:J34" si="23">SUM(C10:C11)</f>
        <v>77843</v>
      </c>
      <c r="D34" s="105">
        <f t="shared" si="23"/>
        <v>158352</v>
      </c>
      <c r="E34" s="105">
        <f t="shared" si="23"/>
        <v>182362</v>
      </c>
      <c r="F34" s="105">
        <f t="shared" si="23"/>
        <v>269784</v>
      </c>
      <c r="G34" s="105">
        <f t="shared" si="23"/>
        <v>408153</v>
      </c>
      <c r="H34" s="105">
        <f t="shared" si="23"/>
        <v>362308</v>
      </c>
      <c r="I34" s="105">
        <f t="shared" si="23"/>
        <v>879734</v>
      </c>
      <c r="J34" s="105">
        <f t="shared" si="23"/>
        <v>1462819</v>
      </c>
      <c r="K34" s="106">
        <f>I34/J34-1</f>
        <v>-0.39860365499764494</v>
      </c>
      <c r="L34" s="106">
        <f>H34/I34-1</f>
        <v>-0.58816187620348881</v>
      </c>
      <c r="M34" s="106">
        <f>G34/H34-1</f>
        <v>0.1265359859566999</v>
      </c>
      <c r="N34" s="107">
        <f>F34/G34-1</f>
        <v>-0.33901257616629055</v>
      </c>
      <c r="P34" s="83">
        <f>D42/J42-1</f>
        <v>-0.88957313047014608</v>
      </c>
    </row>
    <row r="35" spans="2:16">
      <c r="B35" s="133" t="s">
        <v>196</v>
      </c>
      <c r="C35" s="109">
        <f t="shared" ref="C35:J35" si="24">SUM(C14:C15)</f>
        <v>0</v>
      </c>
      <c r="D35" s="109">
        <f t="shared" si="24"/>
        <v>96882</v>
      </c>
      <c r="E35" s="109">
        <f t="shared" si="24"/>
        <v>166513</v>
      </c>
      <c r="F35" s="109">
        <f t="shared" si="24"/>
        <v>187142</v>
      </c>
      <c r="G35" s="109">
        <f t="shared" si="24"/>
        <v>407122</v>
      </c>
      <c r="H35" s="109">
        <f t="shared" si="24"/>
        <v>434598</v>
      </c>
      <c r="I35" s="109">
        <f t="shared" si="24"/>
        <v>502244</v>
      </c>
      <c r="J35" s="109">
        <f t="shared" si="24"/>
        <v>1320561</v>
      </c>
      <c r="K35" s="100">
        <f>I35/J35-1</f>
        <v>-0.61967375986417894</v>
      </c>
      <c r="L35" s="100">
        <f>H35/I35-1</f>
        <v>-0.13468752239947113</v>
      </c>
      <c r="M35" s="100">
        <f>I35/J35-1</f>
        <v>-0.61967375986417894</v>
      </c>
      <c r="N35" s="110">
        <f>F35/G35-1</f>
        <v>-0.54032943442014925</v>
      </c>
      <c r="P35" s="83">
        <f>E32/J32-1</f>
        <v>-0.82967776949996352</v>
      </c>
    </row>
    <row r="36" spans="2:16" ht="13.5" thickBot="1">
      <c r="B36" s="134" t="s">
        <v>30</v>
      </c>
      <c r="C36" s="112">
        <f t="shared" ref="C36:J36" si="25">SUM(C18:C20)</f>
        <v>0</v>
      </c>
      <c r="D36" s="112">
        <f t="shared" si="25"/>
        <v>125291</v>
      </c>
      <c r="E36" s="112">
        <f t="shared" si="25"/>
        <v>273641</v>
      </c>
      <c r="F36" s="112">
        <f t="shared" si="25"/>
        <v>280740</v>
      </c>
      <c r="G36" s="112">
        <f t="shared" si="25"/>
        <v>369709</v>
      </c>
      <c r="H36" s="112">
        <f t="shared" si="25"/>
        <v>487489</v>
      </c>
      <c r="I36" s="112">
        <f t="shared" si="25"/>
        <v>579481</v>
      </c>
      <c r="J36" s="112">
        <f t="shared" si="25"/>
        <v>1429239</v>
      </c>
      <c r="K36" s="113">
        <f>I36/J36-1</f>
        <v>-0.59455276549268521</v>
      </c>
      <c r="L36" s="113">
        <f>H36/I36-1</f>
        <v>-0.15874894949101004</v>
      </c>
      <c r="M36" s="113">
        <f>I36/J36-1</f>
        <v>-0.59455276549268521</v>
      </c>
      <c r="N36" s="114">
        <f>F36/G36-1</f>
        <v>-0.24064602160077253</v>
      </c>
    </row>
    <row r="37" spans="2:16">
      <c r="B37" s="135" t="s">
        <v>198</v>
      </c>
      <c r="C37" s="136">
        <f t="shared" ref="C37:J37" si="26">SUM(C10:C15)</f>
        <v>163274</v>
      </c>
      <c r="D37" s="136">
        <f t="shared" si="26"/>
        <v>388391</v>
      </c>
      <c r="E37" s="136">
        <f t="shared" si="26"/>
        <v>515387</v>
      </c>
      <c r="F37" s="136">
        <f t="shared" si="26"/>
        <v>683014</v>
      </c>
      <c r="G37" s="136">
        <f t="shared" si="26"/>
        <v>1286565</v>
      </c>
      <c r="H37" s="136">
        <f t="shared" si="26"/>
        <v>1151245</v>
      </c>
      <c r="I37" s="136">
        <f t="shared" si="26"/>
        <v>1998633</v>
      </c>
      <c r="J37" s="136">
        <f t="shared" si="26"/>
        <v>4127408</v>
      </c>
    </row>
    <row r="38" spans="2:16">
      <c r="B38" s="135" t="s">
        <v>217</v>
      </c>
      <c r="C38" s="82">
        <f t="shared" ref="C38:J38" si="27">SUM(C10:C20)</f>
        <v>163274</v>
      </c>
      <c r="D38" s="82">
        <f t="shared" si="27"/>
        <v>591712</v>
      </c>
      <c r="E38" s="82">
        <f t="shared" si="27"/>
        <v>984413</v>
      </c>
      <c r="F38" s="82">
        <f t="shared" si="27"/>
        <v>1187411</v>
      </c>
      <c r="G38" s="82">
        <f t="shared" si="27"/>
        <v>2018688</v>
      </c>
      <c r="H38" s="82">
        <f t="shared" si="27"/>
        <v>2024832</v>
      </c>
      <c r="I38" s="82">
        <f t="shared" si="27"/>
        <v>3038631</v>
      </c>
      <c r="J38" s="82">
        <f t="shared" si="27"/>
        <v>6706384</v>
      </c>
    </row>
    <row r="39" spans="2:16">
      <c r="B39" s="135" t="s">
        <v>29</v>
      </c>
      <c r="C39" s="82">
        <f t="shared" ref="C39:J39" si="28">SUM(C18:C19)</f>
        <v>0</v>
      </c>
      <c r="D39" s="82">
        <f t="shared" si="28"/>
        <v>78699</v>
      </c>
      <c r="E39" s="82">
        <f t="shared" si="28"/>
        <v>204574</v>
      </c>
      <c r="F39" s="82">
        <f t="shared" si="28"/>
        <v>182145</v>
      </c>
      <c r="G39" s="82">
        <f t="shared" si="28"/>
        <v>235569</v>
      </c>
      <c r="H39" s="82">
        <f t="shared" si="28"/>
        <v>333836</v>
      </c>
      <c r="I39" s="82">
        <f t="shared" si="28"/>
        <v>411925</v>
      </c>
      <c r="J39" s="82">
        <f t="shared" si="28"/>
        <v>954083</v>
      </c>
      <c r="P39" s="83">
        <f>C34/J34-1</f>
        <v>-0.94678562419547463</v>
      </c>
    </row>
    <row r="40" spans="2:16">
      <c r="B40" s="135" t="s">
        <v>37</v>
      </c>
      <c r="C40" s="82">
        <f>SUM(C10:C19)</f>
        <v>163274</v>
      </c>
      <c r="D40" s="82">
        <f>SUM(D10:D19)</f>
        <v>545120</v>
      </c>
      <c r="E40" s="82">
        <f>SUM(E10:E19)</f>
        <v>915346</v>
      </c>
      <c r="F40" s="82">
        <f>SUM(F10:F19)</f>
        <v>1088816</v>
      </c>
    </row>
    <row r="41" spans="2:16">
      <c r="B41" s="98" t="s">
        <v>30</v>
      </c>
      <c r="C41" s="82">
        <f t="shared" ref="C41:J41" si="29">SUM(C18:C20)</f>
        <v>0</v>
      </c>
      <c r="D41" s="82">
        <f t="shared" si="29"/>
        <v>125291</v>
      </c>
      <c r="E41" s="82">
        <f t="shared" si="29"/>
        <v>273641</v>
      </c>
      <c r="F41" s="82">
        <f t="shared" si="29"/>
        <v>280740</v>
      </c>
      <c r="G41" s="82">
        <f t="shared" si="29"/>
        <v>369709</v>
      </c>
      <c r="H41" s="82">
        <f t="shared" si="29"/>
        <v>487489</v>
      </c>
      <c r="I41" s="82">
        <f t="shared" si="29"/>
        <v>579481</v>
      </c>
      <c r="J41" s="82">
        <f t="shared" si="29"/>
        <v>1429239</v>
      </c>
    </row>
    <row r="42" spans="2:16">
      <c r="B42" s="98" t="s">
        <v>184</v>
      </c>
      <c r="C42" s="82">
        <f t="shared" ref="C42:J42" si="30">SUM(C10:C12)</f>
        <v>112468</v>
      </c>
      <c r="D42" s="82">
        <f t="shared" si="30"/>
        <v>243836</v>
      </c>
      <c r="E42" s="82">
        <f t="shared" si="30"/>
        <v>278409</v>
      </c>
      <c r="F42" s="82">
        <f t="shared" si="30"/>
        <v>389266</v>
      </c>
      <c r="G42" s="82">
        <f t="shared" si="30"/>
        <v>663333</v>
      </c>
      <c r="H42" s="82">
        <f t="shared" si="30"/>
        <v>569386</v>
      </c>
      <c r="I42" s="82">
        <f t="shared" si="30"/>
        <v>1150331</v>
      </c>
      <c r="J42" s="82">
        <f t="shared" si="30"/>
        <v>2208122</v>
      </c>
    </row>
    <row r="43" spans="2:16">
      <c r="F43" s="2"/>
      <c r="G43" s="2" t="s">
        <v>120</v>
      </c>
    </row>
    <row r="44" spans="2:16">
      <c r="G44" s="57" t="s">
        <v>185</v>
      </c>
    </row>
    <row r="45" spans="2:16">
      <c r="G45" s="57" t="s">
        <v>186</v>
      </c>
    </row>
    <row r="46" spans="2:16">
      <c r="G46" s="57" t="s">
        <v>69</v>
      </c>
    </row>
  </sheetData>
  <mergeCells count="2">
    <mergeCell ref="A1:B1"/>
    <mergeCell ref="A2:B2"/>
  </mergeCells>
  <hyperlinks>
    <hyperlink ref="G43" r:id="rId1"/>
  </hyperlinks>
  <pageMargins left="0.75" right="0.75" top="1" bottom="1" header="0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Índex</vt:lpstr>
      <vt:lpstr>Informe 2Q 2016</vt:lpstr>
      <vt:lpstr>FITXES INDICADORS BCN</vt:lpstr>
      <vt:lpstr>Hipoteques GIR</vt:lpstr>
      <vt:lpstr>Hipoteques LLE</vt:lpstr>
      <vt:lpstr>Hipoteques TAR</vt:lpstr>
      <vt:lpstr>'FITXES INDICADORS BCN'!Área_de_impresión</vt:lpstr>
      <vt:lpstr>'Informe 2Q 2016'!Área_de_impresión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2016-05-09T09:17:27Z</cp:lastPrinted>
  <dcterms:created xsi:type="dcterms:W3CDTF">1996-11-27T10:00:04Z</dcterms:created>
  <dcterms:modified xsi:type="dcterms:W3CDTF">2016-12-05T11:52:09Z</dcterms:modified>
</cp:coreProperties>
</file>