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AIP_PORTAL_TRANSPARENCIA_ATM\2023\SAIP_05683_G.Hernandez_Inf.venda títols 2018-actualitat\"/>
    </mc:Choice>
  </mc:AlternateContent>
  <xr:revisionPtr revIDLastSave="0" documentId="14_{B0F0C7EB-7A56-46E9-84BB-C97FF4E14DF0}" xr6:coauthVersionLast="47" xr6:coauthVersionMax="47" xr10:uidLastSave="{00000000-0000-0000-0000-000000000000}"/>
  <bookViews>
    <workbookView xWindow="-108" yWindow="-108" windowWidth="23256" windowHeight="12456" activeTab="5" xr2:uid="{7B9A1C09-8A60-4EE1-A2EC-586483FBCDD4}"/>
  </bookViews>
  <sheets>
    <sheet name="2018" sheetId="1" r:id="rId1"/>
    <sheet name="2019" sheetId="2" r:id="rId2"/>
    <sheet name="2020" sheetId="3" r:id="rId3"/>
    <sheet name="2021" sheetId="4" r:id="rId4"/>
    <sheet name="2022" sheetId="6" r:id="rId5"/>
    <sheet name="2023_prov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4" l="1"/>
  <c r="I327" i="6"/>
  <c r="I330" i="6" s="1"/>
  <c r="H327" i="6"/>
  <c r="G327" i="6"/>
  <c r="F327" i="6"/>
  <c r="E327" i="6"/>
  <c r="D327" i="6"/>
  <c r="C327" i="6"/>
  <c r="B327" i="6"/>
  <c r="A327" i="6"/>
  <c r="H320" i="6"/>
  <c r="I318" i="6"/>
  <c r="H318" i="6"/>
  <c r="G318" i="6"/>
  <c r="F318" i="6"/>
  <c r="E318" i="6"/>
  <c r="D318" i="6"/>
  <c r="C318" i="6"/>
  <c r="B318" i="6"/>
  <c r="H306" i="6"/>
  <c r="I304" i="6"/>
  <c r="H304" i="6"/>
  <c r="G304" i="6"/>
  <c r="F304" i="6"/>
  <c r="E304" i="6"/>
  <c r="D304" i="6"/>
  <c r="C304" i="6"/>
  <c r="B304" i="6"/>
  <c r="H292" i="6"/>
  <c r="I289" i="6"/>
  <c r="H289" i="6"/>
  <c r="G289" i="6"/>
  <c r="F289" i="6"/>
  <c r="E289" i="6"/>
  <c r="D289" i="6"/>
  <c r="C289" i="6"/>
  <c r="B289" i="6"/>
  <c r="H273" i="6"/>
  <c r="I270" i="6"/>
  <c r="H270" i="6"/>
  <c r="G270" i="6"/>
  <c r="F270" i="6"/>
  <c r="E270" i="6"/>
  <c r="D270" i="6"/>
  <c r="C270" i="6"/>
  <c r="B270" i="6"/>
  <c r="H266" i="6"/>
  <c r="I264" i="6"/>
  <c r="H264" i="6"/>
  <c r="G264" i="6"/>
  <c r="F264" i="6"/>
  <c r="E264" i="6"/>
  <c r="D264" i="6"/>
  <c r="C264" i="6"/>
  <c r="B264" i="6"/>
  <c r="H246" i="6"/>
  <c r="I243" i="6"/>
  <c r="H243" i="6"/>
  <c r="G243" i="6"/>
  <c r="F243" i="6"/>
  <c r="E243" i="6"/>
  <c r="D243" i="6"/>
  <c r="C243" i="6"/>
  <c r="B243" i="6"/>
  <c r="H225" i="6"/>
  <c r="I223" i="6"/>
  <c r="H223" i="6"/>
  <c r="G223" i="6"/>
  <c r="F223" i="6"/>
  <c r="E223" i="6"/>
  <c r="D223" i="6"/>
  <c r="C223" i="6"/>
  <c r="B223" i="6"/>
  <c r="H220" i="6"/>
  <c r="I218" i="6"/>
  <c r="H218" i="6"/>
  <c r="G218" i="6"/>
  <c r="F218" i="6"/>
  <c r="E218" i="6"/>
  <c r="D218" i="6"/>
  <c r="C218" i="6"/>
  <c r="B218" i="6"/>
  <c r="H199" i="6"/>
  <c r="I196" i="6"/>
  <c r="H196" i="6"/>
  <c r="G196" i="6"/>
  <c r="F196" i="6"/>
  <c r="E196" i="6"/>
  <c r="D196" i="6"/>
  <c r="C196" i="6"/>
  <c r="B196" i="6"/>
  <c r="H193" i="6"/>
  <c r="I191" i="6"/>
  <c r="H191" i="6"/>
  <c r="G191" i="6"/>
  <c r="F191" i="6"/>
  <c r="E191" i="6"/>
  <c r="D191" i="6"/>
  <c r="C191" i="6"/>
  <c r="B191" i="6"/>
  <c r="H172" i="6"/>
  <c r="I170" i="6"/>
  <c r="H170" i="6"/>
  <c r="G170" i="6"/>
  <c r="F170" i="6"/>
  <c r="E170" i="6"/>
  <c r="D170" i="6"/>
  <c r="C170" i="6"/>
  <c r="B170" i="6"/>
  <c r="H157" i="6"/>
  <c r="I155" i="6"/>
  <c r="H155" i="6"/>
  <c r="G155" i="6"/>
  <c r="F155" i="6"/>
  <c r="E155" i="6"/>
  <c r="D155" i="6"/>
  <c r="C155" i="6"/>
  <c r="B155" i="6"/>
  <c r="H147" i="6"/>
  <c r="I143" i="6"/>
  <c r="H143" i="6"/>
  <c r="G143" i="6"/>
  <c r="F143" i="6"/>
  <c r="E143" i="6"/>
  <c r="D143" i="6"/>
  <c r="C143" i="6"/>
  <c r="B143" i="6"/>
  <c r="H138" i="6"/>
  <c r="I136" i="6"/>
  <c r="H136" i="6"/>
  <c r="G136" i="6"/>
  <c r="F136" i="6"/>
  <c r="E136" i="6"/>
  <c r="D136" i="6"/>
  <c r="C136" i="6"/>
  <c r="B136" i="6"/>
  <c r="H117" i="6"/>
  <c r="I115" i="6"/>
  <c r="H115" i="6"/>
  <c r="G115" i="6"/>
  <c r="F115" i="6"/>
  <c r="E115" i="6"/>
  <c r="D115" i="6"/>
  <c r="C115" i="6"/>
  <c r="B115" i="6"/>
  <c r="H95" i="6"/>
  <c r="I92" i="6"/>
  <c r="H92" i="6"/>
  <c r="G92" i="6"/>
  <c r="F92" i="6"/>
  <c r="E92" i="6"/>
  <c r="D92" i="6"/>
  <c r="C92" i="6"/>
  <c r="B92" i="6"/>
  <c r="H79" i="6"/>
  <c r="I77" i="6"/>
  <c r="H77" i="6"/>
  <c r="G77" i="6"/>
  <c r="F77" i="6"/>
  <c r="E77" i="6"/>
  <c r="D77" i="6"/>
  <c r="C77" i="6"/>
  <c r="B77" i="6"/>
  <c r="H56" i="6"/>
  <c r="I53" i="6"/>
  <c r="H53" i="6"/>
  <c r="H330" i="6" s="1"/>
  <c r="G53" i="6"/>
  <c r="F53" i="6"/>
  <c r="E53" i="6"/>
  <c r="D53" i="6"/>
  <c r="C53" i="6"/>
  <c r="B53" i="6"/>
  <c r="I328" i="5"/>
  <c r="H328" i="5"/>
  <c r="G328" i="5"/>
  <c r="F328" i="5"/>
  <c r="E328" i="5"/>
  <c r="D328" i="5"/>
  <c r="C328" i="5"/>
  <c r="B328" i="5"/>
  <c r="H321" i="5"/>
  <c r="I319" i="5"/>
  <c r="H319" i="5"/>
  <c r="G319" i="5"/>
  <c r="F319" i="5"/>
  <c r="E319" i="5"/>
  <c r="D319" i="5"/>
  <c r="C319" i="5"/>
  <c r="B319" i="5"/>
  <c r="H307" i="5"/>
  <c r="I305" i="5"/>
  <c r="H305" i="5"/>
  <c r="G305" i="5"/>
  <c r="F305" i="5"/>
  <c r="E305" i="5"/>
  <c r="D305" i="5"/>
  <c r="C305" i="5"/>
  <c r="B305" i="5"/>
  <c r="H293" i="5"/>
  <c r="I290" i="5"/>
  <c r="H290" i="5"/>
  <c r="G290" i="5"/>
  <c r="F290" i="5"/>
  <c r="E290" i="5"/>
  <c r="D290" i="5"/>
  <c r="C290" i="5"/>
  <c r="B290" i="5"/>
  <c r="H274" i="5"/>
  <c r="I271" i="5"/>
  <c r="H271" i="5"/>
  <c r="G271" i="5"/>
  <c r="F271" i="5"/>
  <c r="E271" i="5"/>
  <c r="D271" i="5"/>
  <c r="C271" i="5"/>
  <c r="B271" i="5"/>
  <c r="H267" i="5"/>
  <c r="I265" i="5"/>
  <c r="H265" i="5"/>
  <c r="G265" i="5"/>
  <c r="F265" i="5"/>
  <c r="E265" i="5"/>
  <c r="D265" i="5"/>
  <c r="C265" i="5"/>
  <c r="B265" i="5"/>
  <c r="H247" i="5"/>
  <c r="I244" i="5"/>
  <c r="H244" i="5"/>
  <c r="G244" i="5"/>
  <c r="F244" i="5"/>
  <c r="E244" i="5"/>
  <c r="D244" i="5"/>
  <c r="C244" i="5"/>
  <c r="B244" i="5"/>
  <c r="H226" i="5"/>
  <c r="I224" i="5"/>
  <c r="H224" i="5"/>
  <c r="G224" i="5"/>
  <c r="F224" i="5"/>
  <c r="E224" i="5"/>
  <c r="D224" i="5"/>
  <c r="C224" i="5"/>
  <c r="B224" i="5"/>
  <c r="H221" i="5"/>
  <c r="I219" i="5"/>
  <c r="H219" i="5"/>
  <c r="G219" i="5"/>
  <c r="F219" i="5"/>
  <c r="E219" i="5"/>
  <c r="D219" i="5"/>
  <c r="C219" i="5"/>
  <c r="B219" i="5"/>
  <c r="H200" i="5"/>
  <c r="I197" i="5"/>
  <c r="H197" i="5"/>
  <c r="G197" i="5"/>
  <c r="F197" i="5"/>
  <c r="E197" i="5"/>
  <c r="D197" i="5"/>
  <c r="C197" i="5"/>
  <c r="B197" i="5"/>
  <c r="H194" i="5"/>
  <c r="I192" i="5"/>
  <c r="H192" i="5"/>
  <c r="G192" i="5"/>
  <c r="F192" i="5"/>
  <c r="E192" i="5"/>
  <c r="D192" i="5"/>
  <c r="C192" i="5"/>
  <c r="B192" i="5"/>
  <c r="H173" i="5"/>
  <c r="I171" i="5"/>
  <c r="H171" i="5"/>
  <c r="G171" i="5"/>
  <c r="F171" i="5"/>
  <c r="E171" i="5"/>
  <c r="D171" i="5"/>
  <c r="C171" i="5"/>
  <c r="B171" i="5"/>
  <c r="H158" i="5"/>
  <c r="I156" i="5"/>
  <c r="H156" i="5"/>
  <c r="G156" i="5"/>
  <c r="F156" i="5"/>
  <c r="E156" i="5"/>
  <c r="D156" i="5"/>
  <c r="C156" i="5"/>
  <c r="B156" i="5"/>
  <c r="H148" i="5"/>
  <c r="I144" i="5"/>
  <c r="H144" i="5"/>
  <c r="G144" i="5"/>
  <c r="F144" i="5"/>
  <c r="E144" i="5"/>
  <c r="D144" i="5"/>
  <c r="C144" i="5"/>
  <c r="B144" i="5"/>
  <c r="H139" i="5"/>
  <c r="I137" i="5"/>
  <c r="H137" i="5"/>
  <c r="G137" i="5"/>
  <c r="F137" i="5"/>
  <c r="E137" i="5"/>
  <c r="D137" i="5"/>
  <c r="C137" i="5"/>
  <c r="B137" i="5"/>
  <c r="H118" i="5"/>
  <c r="I116" i="5"/>
  <c r="H116" i="5"/>
  <c r="G116" i="5"/>
  <c r="F116" i="5"/>
  <c r="E116" i="5"/>
  <c r="D116" i="5"/>
  <c r="C116" i="5"/>
  <c r="B116" i="5"/>
  <c r="H96" i="5"/>
  <c r="I93" i="5"/>
  <c r="H93" i="5"/>
  <c r="G93" i="5"/>
  <c r="F93" i="5"/>
  <c r="E93" i="5"/>
  <c r="D93" i="5"/>
  <c r="C93" i="5"/>
  <c r="B93" i="5"/>
  <c r="H80" i="5"/>
  <c r="I78" i="5"/>
  <c r="H78" i="5"/>
  <c r="G78" i="5"/>
  <c r="F78" i="5"/>
  <c r="E78" i="5"/>
  <c r="D78" i="5"/>
  <c r="C78" i="5"/>
  <c r="B78" i="5"/>
  <c r="H57" i="5"/>
  <c r="I54" i="5"/>
  <c r="H54" i="5"/>
  <c r="H331" i="5" s="1"/>
  <c r="G54" i="5"/>
  <c r="F54" i="5"/>
  <c r="E54" i="5"/>
  <c r="D54" i="5"/>
  <c r="C54" i="5"/>
  <c r="B54" i="5"/>
  <c r="I21" i="4"/>
  <c r="I305" i="4"/>
  <c r="I308" i="4" s="1"/>
  <c r="H305" i="4"/>
  <c r="G305" i="4"/>
  <c r="F305" i="4"/>
  <c r="E305" i="4"/>
  <c r="D305" i="4"/>
  <c r="C305" i="4"/>
  <c r="B305" i="4"/>
  <c r="H299" i="4"/>
  <c r="I297" i="4"/>
  <c r="H297" i="4"/>
  <c r="G297" i="4"/>
  <c r="F297" i="4"/>
  <c r="E297" i="4"/>
  <c r="D297" i="4"/>
  <c r="C297" i="4"/>
  <c r="B297" i="4"/>
  <c r="H284" i="4"/>
  <c r="I282" i="4"/>
  <c r="H282" i="4"/>
  <c r="G282" i="4"/>
  <c r="F282" i="4"/>
  <c r="E282" i="4"/>
  <c r="D282" i="4"/>
  <c r="C282" i="4"/>
  <c r="B282" i="4"/>
  <c r="H270" i="4"/>
  <c r="I268" i="4"/>
  <c r="H268" i="4"/>
  <c r="G268" i="4"/>
  <c r="F268" i="4"/>
  <c r="E268" i="4"/>
  <c r="D268" i="4"/>
  <c r="C268" i="4"/>
  <c r="B268" i="4"/>
  <c r="H253" i="4"/>
  <c r="I250" i="4"/>
  <c r="H250" i="4"/>
  <c r="G250" i="4"/>
  <c r="F250" i="4"/>
  <c r="E250" i="4"/>
  <c r="D250" i="4"/>
  <c r="C250" i="4"/>
  <c r="B250" i="4"/>
  <c r="H246" i="4"/>
  <c r="I243" i="4"/>
  <c r="H243" i="4"/>
  <c r="G243" i="4"/>
  <c r="F243" i="4"/>
  <c r="E243" i="4"/>
  <c r="D243" i="4"/>
  <c r="C243" i="4"/>
  <c r="B243" i="4"/>
  <c r="H229" i="4"/>
  <c r="I226" i="4"/>
  <c r="H226" i="4"/>
  <c r="G226" i="4"/>
  <c r="F226" i="4"/>
  <c r="E226" i="4"/>
  <c r="D226" i="4"/>
  <c r="C226" i="4"/>
  <c r="B226" i="4"/>
  <c r="H209" i="4"/>
  <c r="I207" i="4"/>
  <c r="H207" i="4"/>
  <c r="G207" i="4"/>
  <c r="F207" i="4"/>
  <c r="E207" i="4"/>
  <c r="D207" i="4"/>
  <c r="C207" i="4"/>
  <c r="B207" i="4"/>
  <c r="H204" i="4"/>
  <c r="I202" i="4"/>
  <c r="H202" i="4"/>
  <c r="G202" i="4"/>
  <c r="F202" i="4"/>
  <c r="E202" i="4"/>
  <c r="D202" i="4"/>
  <c r="C202" i="4"/>
  <c r="B202" i="4"/>
  <c r="H189" i="4"/>
  <c r="I186" i="4"/>
  <c r="H186" i="4"/>
  <c r="G186" i="4"/>
  <c r="F186" i="4"/>
  <c r="E186" i="4"/>
  <c r="D186" i="4"/>
  <c r="C186" i="4"/>
  <c r="B186" i="4"/>
  <c r="H183" i="4"/>
  <c r="I180" i="4"/>
  <c r="H180" i="4"/>
  <c r="G180" i="4"/>
  <c r="F180" i="4"/>
  <c r="E180" i="4"/>
  <c r="D180" i="4"/>
  <c r="C180" i="4"/>
  <c r="B180" i="4"/>
  <c r="H165" i="4"/>
  <c r="I163" i="4"/>
  <c r="H163" i="4"/>
  <c r="G163" i="4"/>
  <c r="F163" i="4"/>
  <c r="E163" i="4"/>
  <c r="D163" i="4"/>
  <c r="C163" i="4"/>
  <c r="B163" i="4"/>
  <c r="H150" i="4"/>
  <c r="I147" i="4"/>
  <c r="H147" i="4"/>
  <c r="G147" i="4"/>
  <c r="F147" i="4"/>
  <c r="E147" i="4"/>
  <c r="D147" i="4"/>
  <c r="C147" i="4"/>
  <c r="B147" i="4"/>
  <c r="H142" i="4"/>
  <c r="I139" i="4"/>
  <c r="H139" i="4"/>
  <c r="G139" i="4"/>
  <c r="F139" i="4"/>
  <c r="E139" i="4"/>
  <c r="D139" i="4"/>
  <c r="C139" i="4"/>
  <c r="B139" i="4"/>
  <c r="H134" i="4"/>
  <c r="I132" i="4"/>
  <c r="H132" i="4"/>
  <c r="G132" i="4"/>
  <c r="F132" i="4"/>
  <c r="E132" i="4"/>
  <c r="D132" i="4"/>
  <c r="C132" i="4"/>
  <c r="B132" i="4"/>
  <c r="H116" i="4"/>
  <c r="I114" i="4"/>
  <c r="H114" i="4"/>
  <c r="G114" i="4"/>
  <c r="F114" i="4"/>
  <c r="E114" i="4"/>
  <c r="D114" i="4"/>
  <c r="C114" i="4"/>
  <c r="B114" i="4"/>
  <c r="H94" i="4"/>
  <c r="I91" i="4"/>
  <c r="H91" i="4"/>
  <c r="G91" i="4"/>
  <c r="F91" i="4"/>
  <c r="E91" i="4"/>
  <c r="D91" i="4"/>
  <c r="C91" i="4"/>
  <c r="B91" i="4"/>
  <c r="H78" i="4"/>
  <c r="I76" i="4"/>
  <c r="H76" i="4"/>
  <c r="G76" i="4"/>
  <c r="F76" i="4"/>
  <c r="E76" i="4"/>
  <c r="D76" i="4"/>
  <c r="C76" i="4"/>
  <c r="B76" i="4"/>
  <c r="H55" i="4"/>
  <c r="I52" i="4"/>
  <c r="H52" i="4"/>
  <c r="H308" i="4" s="1"/>
  <c r="G52" i="4"/>
  <c r="F52" i="4"/>
  <c r="E52" i="4"/>
  <c r="D52" i="4"/>
  <c r="C52" i="4"/>
  <c r="B52" i="4"/>
  <c r="I295" i="3"/>
  <c r="I292" i="3"/>
  <c r="H292" i="3"/>
  <c r="G292" i="3"/>
  <c r="F292" i="3"/>
  <c r="E292" i="3"/>
  <c r="D292" i="3"/>
  <c r="C292" i="3"/>
  <c r="B292" i="3"/>
  <c r="H287" i="3"/>
  <c r="I285" i="3"/>
  <c r="H285" i="3"/>
  <c r="G285" i="3"/>
  <c r="F285" i="3"/>
  <c r="E285" i="3"/>
  <c r="D285" i="3"/>
  <c r="C285" i="3"/>
  <c r="B285" i="3"/>
  <c r="H272" i="3"/>
  <c r="I270" i="3"/>
  <c r="H270" i="3"/>
  <c r="G270" i="3"/>
  <c r="F270" i="3"/>
  <c r="E270" i="3"/>
  <c r="D270" i="3"/>
  <c r="C270" i="3"/>
  <c r="B270" i="3"/>
  <c r="H257" i="3"/>
  <c r="H241" i="3"/>
  <c r="I238" i="3"/>
  <c r="H238" i="3"/>
  <c r="G238" i="3"/>
  <c r="F238" i="3"/>
  <c r="E238" i="3"/>
  <c r="D238" i="3"/>
  <c r="C238" i="3"/>
  <c r="B238" i="3"/>
  <c r="H224" i="3"/>
  <c r="I221" i="3"/>
  <c r="H221" i="3"/>
  <c r="G221" i="3"/>
  <c r="F221" i="3"/>
  <c r="E221" i="3"/>
  <c r="D221" i="3"/>
  <c r="C221" i="3"/>
  <c r="B221" i="3"/>
  <c r="H205" i="3"/>
  <c r="I203" i="3"/>
  <c r="H203" i="3"/>
  <c r="G203" i="3"/>
  <c r="F203" i="3"/>
  <c r="E203" i="3"/>
  <c r="D203" i="3"/>
  <c r="C203" i="3"/>
  <c r="B203" i="3"/>
  <c r="H200" i="3"/>
  <c r="H184" i="3"/>
  <c r="I181" i="3"/>
  <c r="H181" i="3"/>
  <c r="G181" i="3"/>
  <c r="F181" i="3"/>
  <c r="E181" i="3"/>
  <c r="D181" i="3"/>
  <c r="C181" i="3"/>
  <c r="B181" i="3"/>
  <c r="H178" i="3"/>
  <c r="I175" i="3"/>
  <c r="H175" i="3"/>
  <c r="G175" i="3"/>
  <c r="F175" i="3"/>
  <c r="E175" i="3"/>
  <c r="D175" i="3"/>
  <c r="C175" i="3"/>
  <c r="B175" i="3"/>
  <c r="H160" i="3"/>
  <c r="I158" i="3"/>
  <c r="H158" i="3"/>
  <c r="G158" i="3"/>
  <c r="F158" i="3"/>
  <c r="E158" i="3"/>
  <c r="D158" i="3"/>
  <c r="C158" i="3"/>
  <c r="B158" i="3"/>
  <c r="H145" i="3"/>
  <c r="I143" i="3"/>
  <c r="H143" i="3"/>
  <c r="G143" i="3"/>
  <c r="F143" i="3"/>
  <c r="E143" i="3"/>
  <c r="D143" i="3"/>
  <c r="C143" i="3"/>
  <c r="B143" i="3"/>
  <c r="H138" i="3"/>
  <c r="I136" i="3"/>
  <c r="H136" i="3"/>
  <c r="G136" i="3"/>
  <c r="F136" i="3"/>
  <c r="E136" i="3"/>
  <c r="D136" i="3"/>
  <c r="C136" i="3"/>
  <c r="B136" i="3"/>
  <c r="H117" i="3"/>
  <c r="I115" i="3"/>
  <c r="H115" i="3"/>
  <c r="G115" i="3"/>
  <c r="F115" i="3"/>
  <c r="E115" i="3"/>
  <c r="D115" i="3"/>
  <c r="C115" i="3"/>
  <c r="B115" i="3"/>
  <c r="H95" i="3"/>
  <c r="I92" i="3"/>
  <c r="H92" i="3"/>
  <c r="G92" i="3"/>
  <c r="F92" i="3"/>
  <c r="E92" i="3"/>
  <c r="D92" i="3"/>
  <c r="C92" i="3"/>
  <c r="B92" i="3"/>
  <c r="H79" i="3"/>
  <c r="I77" i="3"/>
  <c r="H77" i="3"/>
  <c r="G77" i="3"/>
  <c r="F77" i="3"/>
  <c r="E77" i="3"/>
  <c r="D77" i="3"/>
  <c r="C77" i="3"/>
  <c r="B77" i="3"/>
  <c r="H56" i="3"/>
  <c r="I53" i="3"/>
  <c r="H53" i="3"/>
  <c r="H295" i="3" s="1"/>
  <c r="G53" i="3"/>
  <c r="F53" i="3"/>
  <c r="E53" i="3"/>
  <c r="D53" i="3"/>
  <c r="C53" i="3"/>
  <c r="B53" i="3"/>
  <c r="H27" i="3"/>
  <c r="J23" i="1"/>
  <c r="J4" i="1"/>
  <c r="J5" i="1"/>
  <c r="J11" i="1"/>
  <c r="J12" i="1"/>
  <c r="J13" i="1"/>
  <c r="J19" i="1"/>
  <c r="J20" i="1"/>
  <c r="J21" i="1"/>
  <c r="G24" i="1"/>
  <c r="H24" i="1"/>
  <c r="C24" i="1"/>
  <c r="I23" i="1"/>
  <c r="J8" i="1" s="1"/>
  <c r="D23" i="1"/>
  <c r="D24" i="1" s="1"/>
  <c r="E23" i="1"/>
  <c r="E24" i="1" s="1"/>
  <c r="F23" i="1"/>
  <c r="F24" i="1" s="1"/>
  <c r="G23" i="1"/>
  <c r="H23" i="1"/>
  <c r="C23" i="1"/>
  <c r="C23" i="2"/>
  <c r="I338" i="2"/>
  <c r="H338" i="2"/>
  <c r="G338" i="2"/>
  <c r="F338" i="2"/>
  <c r="E338" i="2"/>
  <c r="D338" i="2"/>
  <c r="C338" i="2"/>
  <c r="B338" i="2"/>
  <c r="H333" i="2"/>
  <c r="I331" i="2"/>
  <c r="H331" i="2"/>
  <c r="G331" i="2"/>
  <c r="F331" i="2"/>
  <c r="E331" i="2"/>
  <c r="D331" i="2"/>
  <c r="C331" i="2"/>
  <c r="B331" i="2"/>
  <c r="H319" i="2"/>
  <c r="I317" i="2"/>
  <c r="H317" i="2"/>
  <c r="G317" i="2"/>
  <c r="F317" i="2"/>
  <c r="E317" i="2"/>
  <c r="D317" i="2"/>
  <c r="C317" i="2"/>
  <c r="B317" i="2"/>
  <c r="H304" i="2"/>
  <c r="I302" i="2"/>
  <c r="I341" i="2" s="1"/>
  <c r="H302" i="2"/>
  <c r="G302" i="2"/>
  <c r="F302" i="2"/>
  <c r="E302" i="2"/>
  <c r="D302" i="2"/>
  <c r="C302" i="2"/>
  <c r="B302" i="2"/>
  <c r="H289" i="2"/>
  <c r="I287" i="2"/>
  <c r="H287" i="2"/>
  <c r="G287" i="2"/>
  <c r="F287" i="2"/>
  <c r="E287" i="2"/>
  <c r="D287" i="2"/>
  <c r="C287" i="2"/>
  <c r="B287" i="2"/>
  <c r="H271" i="2"/>
  <c r="I269" i="2"/>
  <c r="H269" i="2"/>
  <c r="G269" i="2"/>
  <c r="F269" i="2"/>
  <c r="E269" i="2"/>
  <c r="D269" i="2"/>
  <c r="C269" i="2"/>
  <c r="B269" i="2"/>
  <c r="H255" i="2"/>
  <c r="I253" i="2"/>
  <c r="H253" i="2"/>
  <c r="G253" i="2"/>
  <c r="F253" i="2"/>
  <c r="E253" i="2"/>
  <c r="D253" i="2"/>
  <c r="C253" i="2"/>
  <c r="B253" i="2"/>
  <c r="H250" i="2"/>
  <c r="I248" i="2"/>
  <c r="H248" i="2"/>
  <c r="G248" i="2"/>
  <c r="F248" i="2"/>
  <c r="E248" i="2"/>
  <c r="D248" i="2"/>
  <c r="C248" i="2"/>
  <c r="B248" i="2"/>
  <c r="H235" i="2"/>
  <c r="I233" i="2"/>
  <c r="H233" i="2"/>
  <c r="G233" i="2"/>
  <c r="F233" i="2"/>
  <c r="E233" i="2"/>
  <c r="D233" i="2"/>
  <c r="C233" i="2"/>
  <c r="B233" i="2"/>
  <c r="H218" i="2"/>
  <c r="I216" i="2"/>
  <c r="H216" i="2"/>
  <c r="G216" i="2"/>
  <c r="F216" i="2"/>
  <c r="E216" i="2"/>
  <c r="D216" i="2"/>
  <c r="C216" i="2"/>
  <c r="B216" i="2"/>
  <c r="H201" i="2"/>
  <c r="I199" i="2"/>
  <c r="H199" i="2"/>
  <c r="G199" i="2"/>
  <c r="F199" i="2"/>
  <c r="E199" i="2"/>
  <c r="D199" i="2"/>
  <c r="C199" i="2"/>
  <c r="B199" i="2"/>
  <c r="H186" i="2"/>
  <c r="I184" i="2"/>
  <c r="H184" i="2"/>
  <c r="G184" i="2"/>
  <c r="F184" i="2"/>
  <c r="E184" i="2"/>
  <c r="D184" i="2"/>
  <c r="C184" i="2"/>
  <c r="B184" i="2"/>
  <c r="H180" i="2"/>
  <c r="I178" i="2"/>
  <c r="H178" i="2"/>
  <c r="G178" i="2"/>
  <c r="F178" i="2"/>
  <c r="E178" i="2"/>
  <c r="D178" i="2"/>
  <c r="C178" i="2"/>
  <c r="B178" i="2"/>
  <c r="H159" i="2"/>
  <c r="I157" i="2"/>
  <c r="H157" i="2"/>
  <c r="G157" i="2"/>
  <c r="F157" i="2"/>
  <c r="E157" i="2"/>
  <c r="D157" i="2"/>
  <c r="C157" i="2"/>
  <c r="B157" i="2"/>
  <c r="H137" i="2"/>
  <c r="I135" i="2"/>
  <c r="H135" i="2"/>
  <c r="G135" i="2"/>
  <c r="F135" i="2"/>
  <c r="E135" i="2"/>
  <c r="D135" i="2"/>
  <c r="C135" i="2"/>
  <c r="B135" i="2"/>
  <c r="H116" i="2"/>
  <c r="I114" i="2"/>
  <c r="H114" i="2"/>
  <c r="G114" i="2"/>
  <c r="F114" i="2"/>
  <c r="E114" i="2"/>
  <c r="D114" i="2"/>
  <c r="C114" i="2"/>
  <c r="B114" i="2"/>
  <c r="H101" i="2"/>
  <c r="I99" i="2"/>
  <c r="H99" i="2"/>
  <c r="G99" i="2"/>
  <c r="F99" i="2"/>
  <c r="E99" i="2"/>
  <c r="D99" i="2"/>
  <c r="C99" i="2"/>
  <c r="B99" i="2"/>
  <c r="H78" i="2"/>
  <c r="I76" i="2"/>
  <c r="H76" i="2"/>
  <c r="G76" i="2"/>
  <c r="F76" i="2"/>
  <c r="E76" i="2"/>
  <c r="D76" i="2"/>
  <c r="C76" i="2"/>
  <c r="B76" i="2"/>
  <c r="H57" i="2"/>
  <c r="I55" i="2"/>
  <c r="H55" i="2"/>
  <c r="G55" i="2"/>
  <c r="F55" i="2"/>
  <c r="E55" i="2"/>
  <c r="D55" i="2"/>
  <c r="C55" i="2"/>
  <c r="B55" i="2"/>
  <c r="H23" i="2"/>
  <c r="G23" i="2"/>
  <c r="F23" i="2"/>
  <c r="E23" i="2"/>
  <c r="D23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347" i="1"/>
  <c r="H347" i="1"/>
  <c r="G347" i="1"/>
  <c r="F347" i="1"/>
  <c r="E347" i="1"/>
  <c r="D347" i="1"/>
  <c r="C347" i="1"/>
  <c r="B347" i="1"/>
  <c r="H341" i="1"/>
  <c r="I339" i="1"/>
  <c r="H339" i="1"/>
  <c r="G339" i="1"/>
  <c r="F339" i="1"/>
  <c r="E339" i="1"/>
  <c r="D339" i="1"/>
  <c r="C339" i="1"/>
  <c r="B339" i="1"/>
  <c r="H325" i="1"/>
  <c r="I323" i="1"/>
  <c r="H323" i="1"/>
  <c r="G323" i="1"/>
  <c r="F323" i="1"/>
  <c r="E323" i="1"/>
  <c r="D323" i="1"/>
  <c r="C323" i="1"/>
  <c r="B323" i="1"/>
  <c r="H309" i="1"/>
  <c r="I307" i="1"/>
  <c r="H307" i="1"/>
  <c r="G307" i="1"/>
  <c r="F307" i="1"/>
  <c r="E307" i="1"/>
  <c r="D307" i="1"/>
  <c r="C307" i="1"/>
  <c r="B307" i="1"/>
  <c r="H294" i="1"/>
  <c r="I292" i="1"/>
  <c r="H292" i="1"/>
  <c r="G292" i="1"/>
  <c r="F292" i="1"/>
  <c r="E292" i="1"/>
  <c r="D292" i="1"/>
  <c r="C292" i="1"/>
  <c r="B292" i="1"/>
  <c r="H277" i="1"/>
  <c r="I275" i="1"/>
  <c r="H275" i="1"/>
  <c r="G275" i="1"/>
  <c r="F275" i="1"/>
  <c r="E275" i="1"/>
  <c r="D275" i="1"/>
  <c r="C275" i="1"/>
  <c r="B275" i="1"/>
  <c r="H261" i="1"/>
  <c r="I259" i="1"/>
  <c r="H259" i="1"/>
  <c r="G259" i="1"/>
  <c r="F259" i="1"/>
  <c r="E259" i="1"/>
  <c r="D259" i="1"/>
  <c r="C259" i="1"/>
  <c r="B259" i="1"/>
  <c r="H256" i="1"/>
  <c r="I254" i="1"/>
  <c r="H254" i="1"/>
  <c r="G254" i="1"/>
  <c r="F254" i="1"/>
  <c r="E254" i="1"/>
  <c r="D254" i="1"/>
  <c r="C254" i="1"/>
  <c r="B254" i="1"/>
  <c r="H240" i="1"/>
  <c r="I238" i="1"/>
  <c r="H238" i="1"/>
  <c r="G238" i="1"/>
  <c r="F238" i="1"/>
  <c r="E238" i="1"/>
  <c r="D238" i="1"/>
  <c r="C238" i="1"/>
  <c r="B238" i="1"/>
  <c r="H223" i="1"/>
  <c r="I221" i="1"/>
  <c r="H221" i="1"/>
  <c r="G221" i="1"/>
  <c r="F221" i="1"/>
  <c r="E221" i="1"/>
  <c r="D221" i="1"/>
  <c r="C221" i="1"/>
  <c r="B221" i="1"/>
  <c r="H206" i="1"/>
  <c r="I204" i="1"/>
  <c r="H204" i="1"/>
  <c r="G204" i="1"/>
  <c r="F204" i="1"/>
  <c r="E204" i="1"/>
  <c r="D204" i="1"/>
  <c r="C204" i="1"/>
  <c r="B204" i="1"/>
  <c r="H191" i="1"/>
  <c r="H183" i="1"/>
  <c r="I181" i="1"/>
  <c r="H181" i="1"/>
  <c r="G181" i="1"/>
  <c r="F181" i="1"/>
  <c r="E181" i="1"/>
  <c r="D181" i="1"/>
  <c r="C181" i="1"/>
  <c r="B181" i="1"/>
  <c r="H164" i="1"/>
  <c r="I162" i="1"/>
  <c r="H162" i="1"/>
  <c r="G162" i="1"/>
  <c r="F162" i="1"/>
  <c r="E162" i="1"/>
  <c r="D162" i="1"/>
  <c r="C162" i="1"/>
  <c r="B162" i="1"/>
  <c r="H142" i="1"/>
  <c r="I139" i="1"/>
  <c r="H139" i="1"/>
  <c r="G139" i="1"/>
  <c r="F139" i="1"/>
  <c r="E139" i="1"/>
  <c r="D139" i="1"/>
  <c r="C139" i="1"/>
  <c r="B139" i="1"/>
  <c r="H120" i="1"/>
  <c r="I118" i="1"/>
  <c r="H118" i="1"/>
  <c r="G118" i="1"/>
  <c r="F118" i="1"/>
  <c r="E118" i="1"/>
  <c r="D118" i="1"/>
  <c r="C118" i="1"/>
  <c r="B118" i="1"/>
  <c r="H103" i="1"/>
  <c r="I101" i="1"/>
  <c r="H101" i="1"/>
  <c r="G101" i="1"/>
  <c r="F101" i="1"/>
  <c r="E101" i="1"/>
  <c r="D101" i="1"/>
  <c r="C101" i="1"/>
  <c r="B101" i="1"/>
  <c r="H80" i="1"/>
  <c r="I78" i="1"/>
  <c r="H78" i="1"/>
  <c r="G78" i="1"/>
  <c r="F78" i="1"/>
  <c r="E78" i="1"/>
  <c r="D78" i="1"/>
  <c r="C78" i="1"/>
  <c r="B78" i="1"/>
  <c r="H59" i="1"/>
  <c r="I57" i="1"/>
  <c r="H57" i="1"/>
  <c r="G57" i="1"/>
  <c r="F57" i="1"/>
  <c r="E57" i="1"/>
  <c r="D57" i="1"/>
  <c r="C57" i="1"/>
  <c r="B57" i="1"/>
  <c r="H341" i="2" l="1"/>
  <c r="I23" i="2"/>
  <c r="J5" i="2" s="1"/>
  <c r="I24" i="1"/>
  <c r="J15" i="1"/>
  <c r="J7" i="1"/>
  <c r="J3" i="1"/>
  <c r="J14" i="1"/>
  <c r="J6" i="1"/>
  <c r="J18" i="1"/>
  <c r="J10" i="1"/>
  <c r="J17" i="1"/>
  <c r="J9" i="1"/>
  <c r="J16" i="1"/>
  <c r="D22" i="4"/>
  <c r="H22" i="4"/>
  <c r="F22" i="4"/>
  <c r="E22" i="4"/>
  <c r="C22" i="4"/>
  <c r="G22" i="4"/>
  <c r="H350" i="1"/>
  <c r="J3" i="2" l="1"/>
  <c r="E24" i="2"/>
  <c r="J14" i="2"/>
  <c r="J4" i="2"/>
  <c r="J17" i="2"/>
  <c r="J21" i="2"/>
  <c r="C24" i="2"/>
  <c r="J9" i="2"/>
  <c r="F24" i="2"/>
  <c r="J13" i="2"/>
  <c r="J10" i="2"/>
  <c r="J23" i="2"/>
  <c r="I24" i="2"/>
  <c r="G24" i="2"/>
  <c r="J7" i="2"/>
  <c r="J15" i="2"/>
  <c r="J6" i="2"/>
  <c r="J12" i="2"/>
  <c r="J19" i="2"/>
  <c r="J11" i="2"/>
  <c r="D24" i="2"/>
  <c r="H24" i="2"/>
  <c r="J16" i="2"/>
  <c r="J18" i="2"/>
  <c r="J8" i="2"/>
  <c r="J20" i="2"/>
</calcChain>
</file>

<file path=xl/sharedStrings.xml><?xml version="1.0" encoding="utf-8"?>
<sst xmlns="http://schemas.openxmlformats.org/spreadsheetml/2006/main" count="2436" uniqueCount="151">
  <si>
    <t>Codi</t>
  </si>
  <si>
    <t>Títol</t>
  </si>
  <si>
    <t>1  Zona</t>
  </si>
  <si>
    <t>2 Zones</t>
  </si>
  <si>
    <t>3 Zones</t>
  </si>
  <si>
    <t>4 Zones</t>
  </si>
  <si>
    <t>5 Zones</t>
  </si>
  <si>
    <t>6 Zones</t>
  </si>
  <si>
    <t>TOTAL</t>
  </si>
  <si>
    <t>%</t>
  </si>
  <si>
    <t>T-dia</t>
  </si>
  <si>
    <t>T 10</t>
  </si>
  <si>
    <t>T 50/30</t>
  </si>
  <si>
    <t>T -mes</t>
  </si>
  <si>
    <t>T-esdeveniment</t>
  </si>
  <si>
    <t>T-trimestre</t>
  </si>
  <si>
    <t>T-jove</t>
  </si>
  <si>
    <t>T-70/30</t>
  </si>
  <si>
    <t>T-mes Bonif.  Aturats</t>
  </si>
  <si>
    <t>T-mes FM/FN G</t>
  </si>
  <si>
    <t>T-trimestre FN/FM G</t>
  </si>
  <si>
    <t>T-jove FN/FM G</t>
  </si>
  <si>
    <t>T-mes FN/FM E</t>
  </si>
  <si>
    <t>T-trimestre FN/FM E</t>
  </si>
  <si>
    <t>T-jove FN/FM E</t>
  </si>
  <si>
    <t>T-70/90 FN/FM G</t>
  </si>
  <si>
    <t>T-70/90 FN/FM E</t>
  </si>
  <si>
    <t>T-10 Treb. AEROPORT</t>
  </si>
  <si>
    <t>BESCANVI XPRESS</t>
  </si>
  <si>
    <t>Total general</t>
  </si>
  <si>
    <t xml:space="preserve"> </t>
  </si>
  <si>
    <t xml:space="preserve"> 402 T-10</t>
  </si>
  <si>
    <t>OPERADOR</t>
  </si>
  <si>
    <t>1 zona</t>
  </si>
  <si>
    <t>2 zones</t>
  </si>
  <si>
    <t>3 zones</t>
  </si>
  <si>
    <t>4 zones</t>
  </si>
  <si>
    <t>5 zones</t>
  </si>
  <si>
    <t>6 zones</t>
  </si>
  <si>
    <t>€</t>
  </si>
  <si>
    <t>1 - FMB</t>
  </si>
  <si>
    <t>2 - TB</t>
  </si>
  <si>
    <t>3 - FGC</t>
  </si>
  <si>
    <t>7 - LA CAIXA</t>
  </si>
  <si>
    <t>8 - RENFE VIAJEROS S.M.E., S.A.</t>
  </si>
  <si>
    <t>10 - TRAMVIA METROPOLITÀ, SA</t>
  </si>
  <si>
    <t>11 - TRAMVIAMETROPOLITÀ DELBESÒS,SA</t>
  </si>
  <si>
    <t>22 - SOLER I SAURET, S.A.</t>
  </si>
  <si>
    <t>23 - MARFINA BUS,S.A. (SARBUS)</t>
  </si>
  <si>
    <t>24 - EMPRESA SAGALES, S.A.</t>
  </si>
  <si>
    <t>25 - TMESA</t>
  </si>
  <si>
    <t>39 - BUS CASTELLVI, S.A.</t>
  </si>
  <si>
    <t>45 - ALSINA GRAELLS,S.A.</t>
  </si>
  <si>
    <t>46 - HISPANO IGUALADINA, S.L.</t>
  </si>
  <si>
    <t>51 - J.COMASOLIVAS</t>
  </si>
  <si>
    <t>53 - T.U.S.( SANT QUIRZE)</t>
  </si>
  <si>
    <t>63 - COMERCIAL QUINIELAS</t>
  </si>
  <si>
    <t>64 - LOGISTA</t>
  </si>
  <si>
    <t>66 - TRANSBAGES (7ACORONA)</t>
  </si>
  <si>
    <t>67 - TEISA</t>
  </si>
  <si>
    <t>69 - ALSINA (7 CORONA)</t>
  </si>
  <si>
    <t xml:space="preserve">403 T 50/30 </t>
  </si>
  <si>
    <t>404  T MES</t>
  </si>
  <si>
    <t>401 T- DIA</t>
  </si>
  <si>
    <t>407- T TRIMESTRE</t>
  </si>
  <si>
    <t>408-T JOVE</t>
  </si>
  <si>
    <t>409  T-70/30</t>
  </si>
  <si>
    <t xml:space="preserve">                                               406 -    T-ESDEVENIMENT                     car sharing</t>
  </si>
  <si>
    <t>5 - ATM</t>
  </si>
  <si>
    <t>413  T ESDEV ( BONIF.ATURATS)</t>
  </si>
  <si>
    <t>414  T MES ( FM/FN GEN.)</t>
  </si>
  <si>
    <t>417  T TRIMESTRE ( FM/FN GEN.)</t>
  </si>
  <si>
    <t>418  T JOVE ( FM/FN GEN.)</t>
  </si>
  <si>
    <t xml:space="preserve">                                               419 -    T-2 COMERÇ</t>
  </si>
  <si>
    <t>424  T MES ( FM/FN ESP.)</t>
  </si>
  <si>
    <t>427  T TRIM ( FM/FN ESP.)</t>
  </si>
  <si>
    <t>428  T JOVE ( FM/FN ESP.)</t>
  </si>
  <si>
    <t>430  T 70/90 ( FM/FN GEN.)</t>
  </si>
  <si>
    <t>431  T 70/90 ( FM/FN ESP.)</t>
  </si>
  <si>
    <t>432  T-TREB. AEROPORT</t>
  </si>
  <si>
    <t>T-10</t>
  </si>
  <si>
    <t>T-50/30</t>
  </si>
  <si>
    <t>T-mes</t>
  </si>
  <si>
    <t>T-mes bonificada</t>
  </si>
  <si>
    <t>T-mes Fn/Fm gen</t>
  </si>
  <si>
    <t>T-trimestre FN/FMG</t>
  </si>
  <si>
    <t>T-jove FN/FMG</t>
  </si>
  <si>
    <t>T-mes Fn/Fm esp</t>
  </si>
  <si>
    <t>T-trimestre FN/FME</t>
  </si>
  <si>
    <t>T-jove FN/FME</t>
  </si>
  <si>
    <t>T 70/90 FN/FMG</t>
  </si>
  <si>
    <t>T 70/90 FN/FME</t>
  </si>
  <si>
    <t>T-10 TREB. AEROPORT</t>
  </si>
  <si>
    <t>VENDES PER OPERADOR ACUMULAT DESEMBRE 2019</t>
  </si>
  <si>
    <t>DESEMBRE 2019</t>
  </si>
  <si>
    <t>T DIA</t>
  </si>
  <si>
    <t>T CASUAL</t>
  </si>
  <si>
    <t>T USUAL</t>
  </si>
  <si>
    <t>T JOVE</t>
  </si>
  <si>
    <t>T 70/30</t>
  </si>
  <si>
    <t>T-USUAL Bonif.  Aturats</t>
  </si>
  <si>
    <t>T USUAL FM/FN G</t>
  </si>
  <si>
    <t>T JOVE FN/FM G</t>
  </si>
  <si>
    <t>T FAMILIAR</t>
  </si>
  <si>
    <t>T USUAL FN/FM E</t>
  </si>
  <si>
    <t>T JOVE FN/FM E</t>
  </si>
  <si>
    <t>T 70/90 FN/FM G</t>
  </si>
  <si>
    <t>T 70/90 FN/FM E</t>
  </si>
  <si>
    <t>T-CASUAL TREB. AEROPORT</t>
  </si>
  <si>
    <t>RESERVA T-DIA  IFERCAT</t>
  </si>
  <si>
    <t>VENDES PER OPERADOR ACUMULAT DESEMBRE 2020</t>
  </si>
  <si>
    <t xml:space="preserve"> 402 T-CASUAL</t>
  </si>
  <si>
    <t>31 - A.ROVIRA</t>
  </si>
  <si>
    <t>404  T USUAL</t>
  </si>
  <si>
    <t>413  T USUAL BONIF.ATURATS</t>
  </si>
  <si>
    <t>414  T USUAL ( FM/FN GEN.)</t>
  </si>
  <si>
    <t xml:space="preserve">420  T FAMILIAR </t>
  </si>
  <si>
    <t>424  T USUAL ( FM/FN ESP.)</t>
  </si>
  <si>
    <t>T-Esdeveniment</t>
  </si>
  <si>
    <t xml:space="preserve">                                               406 -    T-ESDEVENIMENT                  </t>
  </si>
  <si>
    <t>T- dia</t>
  </si>
  <si>
    <t>T - casual</t>
  </si>
  <si>
    <t>T usual</t>
  </si>
  <si>
    <t>T jove</t>
  </si>
  <si>
    <t>T grup</t>
  </si>
  <si>
    <t>T-MOBILITAT/PREU REDUÏT</t>
  </si>
  <si>
    <t>T-usual Bonif.  Aturats</t>
  </si>
  <si>
    <t>T usual FM/FN G</t>
  </si>
  <si>
    <t>T jove FN/FM G</t>
  </si>
  <si>
    <t>T familiar</t>
  </si>
  <si>
    <t>T usual FN/FM E</t>
  </si>
  <si>
    <t>T jove FN/FM E</t>
  </si>
  <si>
    <t>T-casual TREB. AEROPORT</t>
  </si>
  <si>
    <t>VENDES PER OPERADOR DESEMBRE 2021</t>
  </si>
  <si>
    <t>DESEMBRE 2021</t>
  </si>
  <si>
    <t>53 - TUS ( L12 SANT QUIRZE)</t>
  </si>
  <si>
    <t>411  T MOBILITAT/PREU REDUÏT</t>
  </si>
  <si>
    <t>420  T FAMILIAR</t>
  </si>
  <si>
    <t>427  T TRIMESTRE ( FM/FN ESP.)</t>
  </si>
  <si>
    <t xml:space="preserve">                                               406 -    T-ESDEVENIMENT               </t>
  </si>
  <si>
    <t>VENDES PER OPERADOR ACUMULADES FEBRER 2023</t>
  </si>
  <si>
    <t>FEBRER 2023</t>
  </si>
  <si>
    <t>65 - SOC MOBILITAT1</t>
  </si>
  <si>
    <t>409  T-GRUP</t>
  </si>
  <si>
    <t>T-MOBILITAT</t>
  </si>
  <si>
    <t>VENDES PER OPERADOR ACUMULADES DESEMBRE 2022</t>
  </si>
  <si>
    <t>DESEMBRE 2022</t>
  </si>
  <si>
    <t>51 - JORDI COMASÒLIVAS CODINA</t>
  </si>
  <si>
    <t>93 - URBÀ DE PIERA</t>
  </si>
  <si>
    <t>VENDES PER OPERADOR ACUMULAT DESEMBRE 2018</t>
  </si>
  <si>
    <t>ACUMULAT DESEMBRE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</si>
</sst>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0"/>
      <name val="Arial"/>
      <family val="2"/>
    </font>
    <font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/>
    <xf numFmtId="4" fontId="6" fillId="0" borderId="5" xfId="0" applyNumberFormat="1" applyFont="1" applyBorder="1" applyAlignment="1">
      <alignment vertical="center"/>
    </xf>
    <xf numFmtId="4" fontId="3" fillId="2" borderId="5" xfId="0" applyNumberFormat="1" applyFont="1" applyFill="1" applyBorder="1" applyAlignment="1">
      <alignment vertical="center"/>
    </xf>
    <xf numFmtId="10" fontId="3" fillId="2" borderId="6" xfId="0" applyNumberFormat="1" applyFont="1" applyFill="1" applyBorder="1" applyAlignment="1">
      <alignment horizontal="right" vertical="center" indent="1"/>
    </xf>
    <xf numFmtId="0" fontId="7" fillId="0" borderId="4" xfId="0" applyFont="1" applyBorder="1" applyAlignment="1">
      <alignment horizontal="center"/>
    </xf>
    <xf numFmtId="4" fontId="6" fillId="0" borderId="4" xfId="0" applyNumberFormat="1" applyFont="1" applyBorder="1" applyAlignment="1">
      <alignment vertical="center"/>
    </xf>
    <xf numFmtId="4" fontId="3" fillId="2" borderId="4" xfId="0" applyNumberFormat="1" applyFont="1" applyFill="1" applyBorder="1" applyAlignment="1">
      <alignment vertical="center"/>
    </xf>
    <xf numFmtId="10" fontId="3" fillId="2" borderId="11" xfId="0" applyNumberFormat="1" applyFont="1" applyFill="1" applyBorder="1" applyAlignment="1">
      <alignment horizontal="right" vertical="center" indent="1"/>
    </xf>
    <xf numFmtId="3" fontId="9" fillId="0" borderId="0" xfId="0" applyNumberFormat="1" applyFont="1"/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4" fontId="2" fillId="0" borderId="0" xfId="0" applyNumberFormat="1" applyFont="1"/>
    <xf numFmtId="3" fontId="9" fillId="2" borderId="4" xfId="0" applyNumberFormat="1" applyFont="1" applyFill="1" applyBorder="1"/>
    <xf numFmtId="3" fontId="9" fillId="2" borderId="1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>
      <alignment horizontal="center"/>
    </xf>
    <xf numFmtId="3" fontId="11" fillId="0" borderId="4" xfId="0" applyNumberFormat="1" applyFont="1" applyBorder="1"/>
    <xf numFmtId="3" fontId="4" fillId="0" borderId="4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4" fontId="11" fillId="0" borderId="4" xfId="0" applyNumberFormat="1" applyFont="1" applyBorder="1"/>
    <xf numFmtId="3" fontId="11" fillId="0" borderId="0" xfId="0" applyNumberFormat="1" applyFont="1"/>
    <xf numFmtId="3" fontId="4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4" fontId="11" fillId="0" borderId="0" xfId="0" applyNumberFormat="1" applyFont="1"/>
    <xf numFmtId="0" fontId="5" fillId="0" borderId="0" xfId="0" applyFont="1" applyAlignment="1">
      <alignment horizontal="left" indent="1"/>
    </xf>
    <xf numFmtId="3" fontId="5" fillId="0" borderId="0" xfId="0" applyNumberFormat="1" applyFont="1"/>
    <xf numFmtId="4" fontId="5" fillId="0" borderId="0" xfId="0" applyNumberFormat="1" applyFont="1"/>
    <xf numFmtId="0" fontId="5" fillId="0" borderId="0" xfId="0" applyFont="1"/>
    <xf numFmtId="0" fontId="12" fillId="0" borderId="0" xfId="0" applyFont="1" applyAlignment="1">
      <alignment horizontal="left"/>
    </xf>
    <xf numFmtId="3" fontId="12" fillId="0" borderId="0" xfId="0" applyNumberFormat="1" applyFont="1"/>
    <xf numFmtId="4" fontId="12" fillId="0" borderId="0" xfId="0" applyNumberFormat="1" applyFont="1"/>
    <xf numFmtId="3" fontId="13" fillId="2" borderId="12" xfId="0" applyNumberFormat="1" applyFont="1" applyFill="1" applyBorder="1"/>
    <xf numFmtId="3" fontId="14" fillId="2" borderId="13" xfId="0" applyNumberFormat="1" applyFont="1" applyFill="1" applyBorder="1" applyAlignment="1">
      <alignment horizontal="center"/>
    </xf>
    <xf numFmtId="3" fontId="13" fillId="2" borderId="13" xfId="0" applyNumberFormat="1" applyFont="1" applyFill="1" applyBorder="1" applyAlignment="1">
      <alignment horizontal="center"/>
    </xf>
    <xf numFmtId="3" fontId="13" fillId="3" borderId="13" xfId="0" applyNumberFormat="1" applyFont="1" applyFill="1" applyBorder="1" applyAlignment="1">
      <alignment horizontal="center"/>
    </xf>
    <xf numFmtId="3" fontId="13" fillId="2" borderId="14" xfId="0" applyNumberFormat="1" applyFont="1" applyFill="1" applyBorder="1" applyAlignment="1">
      <alignment horizontal="center"/>
    </xf>
    <xf numFmtId="3" fontId="13" fillId="3" borderId="16" xfId="0" applyNumberFormat="1" applyFont="1" applyFill="1" applyBorder="1"/>
    <xf numFmtId="4" fontId="13" fillId="3" borderId="16" xfId="0" applyNumberFormat="1" applyFont="1" applyFill="1" applyBorder="1"/>
    <xf numFmtId="164" fontId="5" fillId="0" borderId="0" xfId="0" applyNumberFormat="1" applyFont="1"/>
    <xf numFmtId="4" fontId="0" fillId="0" borderId="0" xfId="0" applyNumberFormat="1"/>
    <xf numFmtId="3" fontId="3" fillId="2" borderId="4" xfId="0" applyNumberFormat="1" applyFont="1" applyFill="1" applyBorder="1" applyAlignment="1">
      <alignment vertical="center"/>
    </xf>
    <xf numFmtId="3" fontId="1" fillId="0" borderId="0" xfId="0" applyNumberFormat="1" applyFont="1"/>
    <xf numFmtId="3" fontId="9" fillId="3" borderId="4" xfId="0" applyNumberFormat="1" applyFont="1" applyFill="1" applyBorder="1"/>
    <xf numFmtId="3" fontId="9" fillId="3" borderId="4" xfId="0" applyNumberFormat="1" applyFont="1" applyFill="1" applyBorder="1" applyAlignment="1">
      <alignment horizontal="right"/>
    </xf>
    <xf numFmtId="4" fontId="9" fillId="3" borderId="4" xfId="0" applyNumberFormat="1" applyFont="1" applyFill="1" applyBorder="1"/>
    <xf numFmtId="0" fontId="12" fillId="0" borderId="0" xfId="0" applyFont="1"/>
    <xf numFmtId="164" fontId="13" fillId="3" borderId="16" xfId="0" applyNumberFormat="1" applyFont="1" applyFill="1" applyBorder="1"/>
    <xf numFmtId="164" fontId="0" fillId="0" borderId="0" xfId="0" applyNumberFormat="1"/>
    <xf numFmtId="4" fontId="11" fillId="0" borderId="4" xfId="0" applyNumberFormat="1" applyFont="1" applyBorder="1" applyAlignment="1">
      <alignment horizontal="right"/>
    </xf>
    <xf numFmtId="3" fontId="9" fillId="3" borderId="15" xfId="0" applyNumberFormat="1" applyFont="1" applyFill="1" applyBorder="1" applyAlignment="1">
      <alignment horizontal="center"/>
    </xf>
    <xf numFmtId="4" fontId="10" fillId="3" borderId="15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8" xfId="0" applyFont="1" applyBorder="1"/>
    <xf numFmtId="0" fontId="4" fillId="0" borderId="17" xfId="0" applyFont="1" applyBorder="1" applyAlignment="1">
      <alignment horizontal="center"/>
    </xf>
    <xf numFmtId="3" fontId="11" fillId="4" borderId="4" xfId="0" applyNumberFormat="1" applyFont="1" applyFill="1" applyBorder="1" applyAlignment="1">
      <alignment horizontal="right"/>
    </xf>
    <xf numFmtId="4" fontId="11" fillId="4" borderId="4" xfId="0" applyNumberFormat="1" applyFont="1" applyFill="1" applyBorder="1"/>
    <xf numFmtId="3" fontId="10" fillId="2" borderId="12" xfId="0" applyNumberFormat="1" applyFont="1" applyFill="1" applyBorder="1" applyAlignment="1">
      <alignment horizontal="center"/>
    </xf>
    <xf numFmtId="3" fontId="10" fillId="2" borderId="13" xfId="0" applyNumberFormat="1" applyFont="1" applyFill="1" applyBorder="1" applyAlignment="1">
      <alignment horizontal="center"/>
    </xf>
    <xf numFmtId="3" fontId="10" fillId="2" borderId="14" xfId="0" applyNumberFormat="1" applyFont="1" applyFill="1" applyBorder="1" applyAlignment="1">
      <alignment horizontal="center"/>
    </xf>
    <xf numFmtId="3" fontId="10" fillId="2" borderId="12" xfId="0" quotePrefix="1" applyNumberFormat="1" applyFont="1" applyFill="1" applyBorder="1" applyAlignment="1">
      <alignment horizontal="center"/>
    </xf>
    <xf numFmtId="3" fontId="10" fillId="2" borderId="12" xfId="0" applyNumberFormat="1" applyFont="1" applyFill="1" applyBorder="1" applyAlignment="1">
      <alignment horizontal="left"/>
    </xf>
    <xf numFmtId="3" fontId="10" fillId="2" borderId="13" xfId="0" applyNumberFormat="1" applyFont="1" applyFill="1" applyBorder="1" applyAlignment="1">
      <alignment horizontal="left"/>
    </xf>
    <xf numFmtId="3" fontId="10" fillId="2" borderId="14" xfId="0" applyNumberFormat="1" applyFont="1" applyFill="1" applyBorder="1" applyAlignment="1">
      <alignment horizontal="left"/>
    </xf>
    <xf numFmtId="3" fontId="10" fillId="2" borderId="14" xfId="0" quotePrefix="1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horizontal="center"/>
    </xf>
    <xf numFmtId="3" fontId="8" fillId="2" borderId="13" xfId="0" applyNumberFormat="1" applyFont="1" applyFill="1" applyBorder="1" applyAlignment="1">
      <alignment horizontal="center"/>
    </xf>
    <xf numFmtId="3" fontId="8" fillId="2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8393D-5B44-421D-BF32-B6068BEB732C}">
  <dimension ref="A1:J354"/>
  <sheetViews>
    <sheetView zoomScale="80" zoomScaleNormal="80" workbookViewId="0">
      <selection activeCell="C3" sqref="C3:H21"/>
    </sheetView>
  </sheetViews>
  <sheetFormatPr baseColWidth="10" defaultRowHeight="14.4" x14ac:dyDescent="0.3"/>
  <cols>
    <col min="1" max="1" width="40.109375" bestFit="1" customWidth="1"/>
    <col min="2" max="2" width="20.21875" bestFit="1" customWidth="1"/>
    <col min="3" max="3" width="16.5546875" bestFit="1" customWidth="1"/>
    <col min="4" max="6" width="15.21875" bestFit="1" customWidth="1"/>
    <col min="7" max="7" width="16" customWidth="1"/>
    <col min="8" max="8" width="16.44140625" bestFit="1" customWidth="1"/>
    <col min="9" max="9" width="22.44140625" bestFit="1" customWidth="1"/>
  </cols>
  <sheetData>
    <row r="1" spans="1:10" ht="15" thickBot="1" x14ac:dyDescent="0.35"/>
    <row r="2" spans="1:10" ht="16.2" thickBot="1" x14ac:dyDescent="0.3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ht="15.6" x14ac:dyDescent="0.3">
      <c r="A3" s="5">
        <v>401</v>
      </c>
      <c r="B3" s="6" t="s">
        <v>10</v>
      </c>
      <c r="C3" s="7">
        <v>1312371.27</v>
      </c>
      <c r="D3" s="7">
        <v>59744.45</v>
      </c>
      <c r="E3" s="7">
        <v>32921.910000000003</v>
      </c>
      <c r="F3" s="7">
        <v>23936</v>
      </c>
      <c r="G3" s="7">
        <v>9054</v>
      </c>
      <c r="H3" s="7">
        <v>9567.5</v>
      </c>
      <c r="I3" s="8">
        <v>1447595.13</v>
      </c>
      <c r="J3" s="9">
        <f>+I3/$I$23</f>
        <v>2.67029048986422E-3</v>
      </c>
    </row>
    <row r="4" spans="1:10" ht="15.6" x14ac:dyDescent="0.3">
      <c r="A4" s="5">
        <v>402</v>
      </c>
      <c r="B4" s="6" t="s">
        <v>11</v>
      </c>
      <c r="C4" s="7">
        <v>277486502.73000002</v>
      </c>
      <c r="D4" s="7">
        <v>41154165.270000003</v>
      </c>
      <c r="E4" s="7">
        <v>22054434.359999999</v>
      </c>
      <c r="F4" s="7">
        <v>6533074.7699999996</v>
      </c>
      <c r="G4" s="7">
        <v>2081479.09</v>
      </c>
      <c r="H4" s="7">
        <v>5632231.5</v>
      </c>
      <c r="I4" s="8">
        <v>354941887.71999997</v>
      </c>
      <c r="J4" s="9">
        <f t="shared" ref="J4:J23" si="0">+I4/$I$23</f>
        <v>0.65473966276272966</v>
      </c>
    </row>
    <row r="5" spans="1:10" ht="15.6" x14ac:dyDescent="0.3">
      <c r="A5" s="5">
        <v>403</v>
      </c>
      <c r="B5" s="6" t="s">
        <v>12</v>
      </c>
      <c r="C5" s="7">
        <v>37430365.909999996</v>
      </c>
      <c r="D5" s="7"/>
      <c r="E5" s="7"/>
      <c r="F5" s="7"/>
      <c r="G5" s="7"/>
      <c r="H5" s="7"/>
      <c r="I5" s="8">
        <v>37430365.909999996</v>
      </c>
      <c r="J5" s="9">
        <f t="shared" si="0"/>
        <v>6.9045514211981976E-2</v>
      </c>
    </row>
    <row r="6" spans="1:10" ht="15.6" x14ac:dyDescent="0.3">
      <c r="A6" s="5">
        <v>404</v>
      </c>
      <c r="B6" s="6" t="s">
        <v>13</v>
      </c>
      <c r="C6" s="7">
        <v>44756525.450000003</v>
      </c>
      <c r="D6" s="7">
        <v>18622832</v>
      </c>
      <c r="E6" s="7">
        <v>7816445.4500000002</v>
      </c>
      <c r="F6" s="7">
        <v>2382864.91</v>
      </c>
      <c r="G6" s="7">
        <v>567014.41</v>
      </c>
      <c r="H6" s="7">
        <v>1138643.05</v>
      </c>
      <c r="I6" s="8">
        <v>75284325.269999996</v>
      </c>
      <c r="J6" s="9">
        <f t="shared" si="0"/>
        <v>0.13887240543861568</v>
      </c>
    </row>
    <row r="7" spans="1:10" ht="15.6" x14ac:dyDescent="0.3">
      <c r="A7" s="5">
        <v>406</v>
      </c>
      <c r="B7" s="6" t="s">
        <v>14</v>
      </c>
      <c r="C7" s="7">
        <v>375206</v>
      </c>
      <c r="D7" s="7"/>
      <c r="E7" s="7"/>
      <c r="F7" s="7"/>
      <c r="G7" s="7"/>
      <c r="H7" s="7">
        <v>0</v>
      </c>
      <c r="I7" s="8">
        <v>375206</v>
      </c>
      <c r="J7" s="9">
        <f t="shared" si="0"/>
        <v>6.9211963537069556E-4</v>
      </c>
    </row>
    <row r="8" spans="1:10" ht="15.6" x14ac:dyDescent="0.3">
      <c r="A8" s="5">
        <v>407</v>
      </c>
      <c r="B8" s="6" t="s">
        <v>15</v>
      </c>
      <c r="C8" s="7">
        <v>5511229</v>
      </c>
      <c r="D8" s="7">
        <v>2513056.36</v>
      </c>
      <c r="E8" s="7">
        <v>1208097.27</v>
      </c>
      <c r="F8" s="7">
        <v>296998.5</v>
      </c>
      <c r="G8" s="7">
        <v>55910.18</v>
      </c>
      <c r="H8" s="7">
        <v>239221.82</v>
      </c>
      <c r="I8" s="8">
        <v>9824513.129999999</v>
      </c>
      <c r="J8" s="9">
        <f t="shared" si="0"/>
        <v>1.8122680461480387E-2</v>
      </c>
    </row>
    <row r="9" spans="1:10" ht="15.6" x14ac:dyDescent="0.3">
      <c r="A9" s="5">
        <v>408</v>
      </c>
      <c r="B9" s="6" t="s">
        <v>16</v>
      </c>
      <c r="C9" s="7">
        <v>22282622.73</v>
      </c>
      <c r="D9" s="7">
        <v>10744107.27</v>
      </c>
      <c r="E9" s="7">
        <v>5294373.82</v>
      </c>
      <c r="F9" s="7">
        <v>2082650.91</v>
      </c>
      <c r="G9" s="7">
        <v>504509.09</v>
      </c>
      <c r="H9" s="7">
        <v>1255363.6399999999</v>
      </c>
      <c r="I9" s="8">
        <v>42163627.460000001</v>
      </c>
      <c r="J9" s="9">
        <f t="shared" si="0"/>
        <v>7.7776673250217337E-2</v>
      </c>
    </row>
    <row r="10" spans="1:10" ht="15.6" x14ac:dyDescent="0.3">
      <c r="A10" s="5">
        <v>409</v>
      </c>
      <c r="B10" s="6" t="s">
        <v>17</v>
      </c>
      <c r="C10" s="7">
        <v>1912426.09</v>
      </c>
      <c r="D10" s="7">
        <v>583851.55000000005</v>
      </c>
      <c r="E10" s="7">
        <v>326793.40999999997</v>
      </c>
      <c r="F10" s="7">
        <v>161211</v>
      </c>
      <c r="G10" s="7">
        <v>76977.27</v>
      </c>
      <c r="H10" s="7">
        <v>41249</v>
      </c>
      <c r="I10" s="8">
        <v>3102508.3200000003</v>
      </c>
      <c r="J10" s="9">
        <f t="shared" si="0"/>
        <v>5.7230079667514632E-3</v>
      </c>
    </row>
    <row r="11" spans="1:10" ht="15.6" x14ac:dyDescent="0.3">
      <c r="A11" s="5">
        <v>413</v>
      </c>
      <c r="B11" s="6" t="s">
        <v>18</v>
      </c>
      <c r="C11" s="7">
        <v>992720.55</v>
      </c>
      <c r="D11" s="7">
        <v>62775.45</v>
      </c>
      <c r="E11" s="7">
        <v>60658.82</v>
      </c>
      <c r="F11" s="7">
        <v>16091.86</v>
      </c>
      <c r="G11" s="7">
        <v>3862.41</v>
      </c>
      <c r="H11" s="7">
        <v>6096.64</v>
      </c>
      <c r="I11" s="8">
        <v>1142205.73</v>
      </c>
      <c r="J11" s="9">
        <f t="shared" si="0"/>
        <v>2.1069572804430607E-3</v>
      </c>
    </row>
    <row r="12" spans="1:10" ht="15.6" x14ac:dyDescent="0.3">
      <c r="A12" s="5">
        <v>414</v>
      </c>
      <c r="B12" s="6" t="s">
        <v>19</v>
      </c>
      <c r="C12" s="7">
        <v>1865336.73</v>
      </c>
      <c r="D12" s="7">
        <v>790892.86</v>
      </c>
      <c r="E12" s="7">
        <v>385003.64</v>
      </c>
      <c r="F12" s="7">
        <v>154649.91</v>
      </c>
      <c r="G12" s="7">
        <v>40231.730000000003</v>
      </c>
      <c r="H12" s="7">
        <v>76167</v>
      </c>
      <c r="I12" s="8">
        <v>3312281.87</v>
      </c>
      <c r="J12" s="9">
        <f t="shared" si="0"/>
        <v>6.1099644464890374E-3</v>
      </c>
    </row>
    <row r="13" spans="1:10" ht="15.6" x14ac:dyDescent="0.3">
      <c r="A13" s="5">
        <v>417</v>
      </c>
      <c r="B13" s="6" t="s">
        <v>20</v>
      </c>
      <c r="C13" s="7">
        <v>556943.18000000005</v>
      </c>
      <c r="D13" s="7">
        <v>207218.18</v>
      </c>
      <c r="E13" s="7">
        <v>60054.55</v>
      </c>
      <c r="F13" s="7">
        <v>16920.68</v>
      </c>
      <c r="G13" s="7">
        <v>6751.64</v>
      </c>
      <c r="H13" s="7">
        <v>16878.91</v>
      </c>
      <c r="I13" s="8">
        <v>864767.14000000025</v>
      </c>
      <c r="J13" s="9">
        <f t="shared" si="0"/>
        <v>1.5951832263272959E-3</v>
      </c>
    </row>
    <row r="14" spans="1:10" ht="15.6" x14ac:dyDescent="0.3">
      <c r="A14" s="5">
        <v>418</v>
      </c>
      <c r="B14" s="6" t="s">
        <v>21</v>
      </c>
      <c r="C14" s="7">
        <v>2618890.91</v>
      </c>
      <c r="D14" s="7">
        <v>1777840</v>
      </c>
      <c r="E14" s="7">
        <v>867298.59</v>
      </c>
      <c r="F14" s="7">
        <v>434231.27</v>
      </c>
      <c r="G14" s="7">
        <v>93672.73</v>
      </c>
      <c r="H14" s="7">
        <v>240872.73</v>
      </c>
      <c r="I14" s="8">
        <v>6032806.2300000004</v>
      </c>
      <c r="J14" s="9">
        <f t="shared" si="0"/>
        <v>1.1128349888247152E-2</v>
      </c>
    </row>
    <row r="15" spans="1:10" ht="15.6" x14ac:dyDescent="0.3">
      <c r="A15" s="5">
        <v>424</v>
      </c>
      <c r="B15" s="6" t="s">
        <v>22</v>
      </c>
      <c r="C15" s="7">
        <v>816234.55</v>
      </c>
      <c r="D15" s="7">
        <v>371596.14</v>
      </c>
      <c r="E15" s="7">
        <v>222313.64</v>
      </c>
      <c r="F15" s="7">
        <v>71817.5</v>
      </c>
      <c r="G15" s="7">
        <v>21705.55</v>
      </c>
      <c r="H15" s="7">
        <v>36305.449999999997</v>
      </c>
      <c r="I15" s="8">
        <v>1539972.83</v>
      </c>
      <c r="J15" s="9">
        <f t="shared" si="0"/>
        <v>2.8406940016427727E-3</v>
      </c>
    </row>
    <row r="16" spans="1:10" ht="15.6" x14ac:dyDescent="0.3">
      <c r="A16" s="5">
        <v>427</v>
      </c>
      <c r="B16" s="6" t="s">
        <v>23</v>
      </c>
      <c r="C16" s="7">
        <v>246877.91</v>
      </c>
      <c r="D16" s="7">
        <v>61182.95</v>
      </c>
      <c r="E16" s="7">
        <v>33536.550000000003</v>
      </c>
      <c r="F16" s="7">
        <v>10422.549999999999</v>
      </c>
      <c r="G16" s="7">
        <v>2988.91</v>
      </c>
      <c r="H16" s="7">
        <v>5462.55</v>
      </c>
      <c r="I16" s="8">
        <v>360471.41999999993</v>
      </c>
      <c r="J16" s="9">
        <f t="shared" si="0"/>
        <v>6.649396538753559E-4</v>
      </c>
    </row>
    <row r="17" spans="1:10" ht="15.6" x14ac:dyDescent="0.3">
      <c r="A17" s="5">
        <v>428</v>
      </c>
      <c r="B17" s="6" t="s">
        <v>24</v>
      </c>
      <c r="C17" s="7">
        <v>923952.27</v>
      </c>
      <c r="D17" s="7">
        <v>638806.36</v>
      </c>
      <c r="E17" s="7">
        <v>313740</v>
      </c>
      <c r="F17" s="7">
        <v>146621.82</v>
      </c>
      <c r="G17" s="7">
        <v>40600</v>
      </c>
      <c r="H17" s="7">
        <v>91090.91</v>
      </c>
      <c r="I17" s="8">
        <v>2154811.36</v>
      </c>
      <c r="J17" s="9">
        <f t="shared" si="0"/>
        <v>3.9748491569320116E-3</v>
      </c>
    </row>
    <row r="18" spans="1:10" ht="15.6" x14ac:dyDescent="0.3">
      <c r="A18" s="5">
        <v>430</v>
      </c>
      <c r="B18" s="6" t="s">
        <v>25</v>
      </c>
      <c r="C18" s="7">
        <v>834641.5</v>
      </c>
      <c r="D18" s="7">
        <v>65877.95</v>
      </c>
      <c r="E18" s="7">
        <v>35119.64</v>
      </c>
      <c r="F18" s="7">
        <v>8254.91</v>
      </c>
      <c r="G18" s="7">
        <v>1030.23</v>
      </c>
      <c r="H18" s="7">
        <v>3942.82</v>
      </c>
      <c r="I18" s="8">
        <v>948867.04999999993</v>
      </c>
      <c r="J18" s="9">
        <f t="shared" si="0"/>
        <v>1.750317203512917E-3</v>
      </c>
    </row>
    <row r="19" spans="1:10" ht="15.6" x14ac:dyDescent="0.3">
      <c r="A19" s="5">
        <v>431</v>
      </c>
      <c r="B19" s="6" t="s">
        <v>26</v>
      </c>
      <c r="C19" s="7">
        <v>393187.09</v>
      </c>
      <c r="D19" s="7">
        <v>44991.82</v>
      </c>
      <c r="E19" s="7">
        <v>13412</v>
      </c>
      <c r="F19" s="7">
        <v>3253.27</v>
      </c>
      <c r="G19" s="7">
        <v>515.09</v>
      </c>
      <c r="H19" s="7">
        <v>5065.6400000000003</v>
      </c>
      <c r="I19" s="8">
        <v>460424.91000000009</v>
      </c>
      <c r="J19" s="9">
        <f t="shared" si="0"/>
        <v>8.4931776364126745E-4</v>
      </c>
    </row>
    <row r="20" spans="1:10" ht="15.6" x14ac:dyDescent="0.3">
      <c r="A20" s="5">
        <v>432</v>
      </c>
      <c r="B20" s="6" t="s">
        <v>27</v>
      </c>
      <c r="C20" s="7">
        <v>606640.36</v>
      </c>
      <c r="D20" s="7">
        <v>11584.91</v>
      </c>
      <c r="E20" s="7">
        <v>10860.36</v>
      </c>
      <c r="F20" s="7">
        <v>6152.73</v>
      </c>
      <c r="G20" s="7">
        <v>1178.18</v>
      </c>
      <c r="H20" s="7">
        <v>1056.68</v>
      </c>
      <c r="I20" s="8">
        <v>637473.22000000009</v>
      </c>
      <c r="J20" s="9">
        <f t="shared" si="0"/>
        <v>1.1759079881051562E-3</v>
      </c>
    </row>
    <row r="21" spans="1:10" ht="15.6" x14ac:dyDescent="0.3">
      <c r="A21" s="10"/>
      <c r="B21" s="6" t="s">
        <v>28</v>
      </c>
      <c r="C21" s="7">
        <v>87369.49090909092</v>
      </c>
      <c r="D21" s="11"/>
      <c r="E21" s="11"/>
      <c r="F21" s="11"/>
      <c r="G21" s="11"/>
      <c r="H21" s="11"/>
      <c r="I21" s="8">
        <v>87369.49090909092</v>
      </c>
      <c r="J21" s="9">
        <f t="shared" si="0"/>
        <v>1.6116517377260306E-4</v>
      </c>
    </row>
    <row r="22" spans="1:10" ht="15.6" x14ac:dyDescent="0.3">
      <c r="A22" s="56"/>
      <c r="B22" s="57"/>
      <c r="C22" s="7"/>
      <c r="D22" s="11"/>
      <c r="E22" s="11"/>
      <c r="F22" s="11"/>
      <c r="G22" s="11"/>
      <c r="H22" s="11"/>
      <c r="I22" s="8"/>
      <c r="J22" s="9"/>
    </row>
    <row r="23" spans="1:10" ht="15.6" x14ac:dyDescent="0.3">
      <c r="A23" s="69" t="s">
        <v>29</v>
      </c>
      <c r="B23" s="70"/>
      <c r="C23" s="12">
        <f>SUM(C3:C21)</f>
        <v>401010043.72090912</v>
      </c>
      <c r="D23" s="12">
        <f t="shared" ref="D23:H23" si="1">SUM(D3:D21)</f>
        <v>77710523.520000011</v>
      </c>
      <c r="E23" s="12">
        <f t="shared" si="1"/>
        <v>38735064.009999998</v>
      </c>
      <c r="F23" s="12">
        <f t="shared" si="1"/>
        <v>12349152.59</v>
      </c>
      <c r="G23" s="12">
        <f t="shared" si="1"/>
        <v>3507480.5100000002</v>
      </c>
      <c r="H23" s="12">
        <f t="shared" si="1"/>
        <v>8799215.8399999999</v>
      </c>
      <c r="I23" s="12">
        <f>SUM(I3:I21)</f>
        <v>542111480.19090903</v>
      </c>
      <c r="J23" s="9">
        <f t="shared" si="0"/>
        <v>1</v>
      </c>
    </row>
    <row r="24" spans="1:10" ht="16.2" thickBot="1" x14ac:dyDescent="0.35">
      <c r="A24" s="71"/>
      <c r="B24" s="72"/>
      <c r="C24" s="13">
        <f>+C23/$I$23</f>
        <v>0.73971878178947648</v>
      </c>
      <c r="D24" s="13">
        <f t="shared" ref="D24:I24" si="2">+D23/$I$23</f>
        <v>0.14334786544758951</v>
      </c>
      <c r="E24" s="13">
        <f t="shared" si="2"/>
        <v>7.1452211261711571E-2</v>
      </c>
      <c r="F24" s="13">
        <f t="shared" si="2"/>
        <v>2.2779728969493773E-2</v>
      </c>
      <c r="G24" s="13">
        <f t="shared" si="2"/>
        <v>6.4700354782466739E-3</v>
      </c>
      <c r="H24" s="13">
        <f t="shared" si="2"/>
        <v>1.6231377053482217E-2</v>
      </c>
      <c r="I24" s="13">
        <f t="shared" si="2"/>
        <v>1</v>
      </c>
      <c r="J24" s="13"/>
    </row>
    <row r="26" spans="1:10" ht="15" thickBot="1" x14ac:dyDescent="0.35"/>
    <row r="27" spans="1:10" ht="23.4" thickBot="1" x14ac:dyDescent="0.45">
      <c r="A27" s="73" t="s">
        <v>149</v>
      </c>
      <c r="B27" s="74"/>
      <c r="C27" s="74"/>
      <c r="D27" s="74"/>
      <c r="E27" s="74"/>
      <c r="F27" s="74"/>
      <c r="G27" s="74"/>
      <c r="H27" s="74"/>
      <c r="I27" s="75"/>
    </row>
    <row r="28" spans="1:10" ht="15" thickBot="1" x14ac:dyDescent="0.35">
      <c r="A28" s="14"/>
      <c r="B28" s="15" t="s">
        <v>30</v>
      </c>
      <c r="C28" s="15"/>
      <c r="D28" s="15"/>
      <c r="E28" s="15"/>
      <c r="F28" s="15"/>
      <c r="G28" s="15"/>
      <c r="H28" s="16"/>
      <c r="I28" s="17"/>
    </row>
    <row r="29" spans="1:10" ht="16.2" thickBot="1" x14ac:dyDescent="0.35">
      <c r="A29" s="61" t="s">
        <v>31</v>
      </c>
      <c r="B29" s="62"/>
      <c r="C29" s="62"/>
      <c r="D29" s="62"/>
      <c r="E29" s="62"/>
      <c r="F29" s="62"/>
      <c r="G29" s="63"/>
      <c r="H29" s="64" t="s">
        <v>150</v>
      </c>
      <c r="I29" s="63"/>
    </row>
    <row r="30" spans="1:10" ht="15.6" x14ac:dyDescent="0.3">
      <c r="A30" s="18" t="s">
        <v>32</v>
      </c>
      <c r="B30" s="19" t="s">
        <v>33</v>
      </c>
      <c r="C30" s="19" t="s">
        <v>34</v>
      </c>
      <c r="D30" s="19" t="s">
        <v>35</v>
      </c>
      <c r="E30" s="19" t="s">
        <v>36</v>
      </c>
      <c r="F30" s="19" t="s">
        <v>37</v>
      </c>
      <c r="G30" s="19" t="s">
        <v>38</v>
      </c>
      <c r="H30" s="19" t="s">
        <v>8</v>
      </c>
      <c r="I30" s="20" t="s">
        <v>39</v>
      </c>
    </row>
    <row r="31" spans="1:10" x14ac:dyDescent="0.3">
      <c r="A31" s="21" t="s">
        <v>40</v>
      </c>
      <c r="B31" s="22">
        <v>19308052</v>
      </c>
      <c r="C31" s="22">
        <v>400548</v>
      </c>
      <c r="D31" s="22">
        <v>162512</v>
      </c>
      <c r="E31" s="22">
        <v>37180</v>
      </c>
      <c r="F31" s="22">
        <v>9493</v>
      </c>
      <c r="G31" s="22">
        <v>35643</v>
      </c>
      <c r="H31" s="23">
        <v>19953428</v>
      </c>
      <c r="I31" s="24">
        <v>193341333.31999999</v>
      </c>
    </row>
    <row r="32" spans="1:10" x14ac:dyDescent="0.3">
      <c r="A32" s="21" t="s">
        <v>41</v>
      </c>
      <c r="B32" s="22">
        <v>87382</v>
      </c>
      <c r="C32" s="22">
        <v>30</v>
      </c>
      <c r="D32" s="22">
        <v>16</v>
      </c>
      <c r="E32" s="22">
        <v>8</v>
      </c>
      <c r="F32" s="22">
        <v>0</v>
      </c>
      <c r="G32" s="22">
        <v>3</v>
      </c>
      <c r="H32" s="23">
        <v>87439</v>
      </c>
      <c r="I32" s="24">
        <v>811589.95</v>
      </c>
    </row>
    <row r="33" spans="1:9" x14ac:dyDescent="0.3">
      <c r="A33" s="21" t="s">
        <v>42</v>
      </c>
      <c r="B33" s="22">
        <v>2420170</v>
      </c>
      <c r="C33" s="22">
        <v>954702</v>
      </c>
      <c r="D33" s="22">
        <v>219759</v>
      </c>
      <c r="E33" s="22">
        <v>22684</v>
      </c>
      <c r="F33" s="22">
        <v>7574</v>
      </c>
      <c r="G33" s="22">
        <v>32202</v>
      </c>
      <c r="H33" s="23">
        <v>3657091</v>
      </c>
      <c r="I33" s="24">
        <v>47626631.729999997</v>
      </c>
    </row>
    <row r="34" spans="1:9" x14ac:dyDescent="0.3">
      <c r="A34" s="21" t="s">
        <v>43</v>
      </c>
      <c r="B34" s="22">
        <v>2886</v>
      </c>
      <c r="C34" s="22">
        <v>77</v>
      </c>
      <c r="D34" s="22">
        <v>35</v>
      </c>
      <c r="E34" s="22">
        <v>6</v>
      </c>
      <c r="F34" s="22">
        <v>2</v>
      </c>
      <c r="G34" s="22">
        <v>1</v>
      </c>
      <c r="H34" s="23">
        <v>3007</v>
      </c>
      <c r="I34" s="24">
        <v>29344.95</v>
      </c>
    </row>
    <row r="35" spans="1:9" x14ac:dyDescent="0.3">
      <c r="A35" s="21" t="s">
        <v>44</v>
      </c>
      <c r="B35" s="22">
        <v>2645346</v>
      </c>
      <c r="C35" s="22">
        <v>677142</v>
      </c>
      <c r="D35" s="22">
        <v>397652</v>
      </c>
      <c r="E35" s="22">
        <v>124838</v>
      </c>
      <c r="F35" s="22">
        <v>36372</v>
      </c>
      <c r="G35" s="22">
        <v>42960</v>
      </c>
      <c r="H35" s="23">
        <v>3924310</v>
      </c>
      <c r="I35" s="24">
        <v>53828892.450000003</v>
      </c>
    </row>
    <row r="36" spans="1:9" x14ac:dyDescent="0.3">
      <c r="A36" s="21" t="s">
        <v>45</v>
      </c>
      <c r="B36" s="22">
        <v>671684</v>
      </c>
      <c r="C36" s="22">
        <v>7690</v>
      </c>
      <c r="D36" s="22">
        <v>3949</v>
      </c>
      <c r="E36" s="22">
        <v>1302</v>
      </c>
      <c r="F36" s="22">
        <v>172</v>
      </c>
      <c r="G36" s="22">
        <v>1069</v>
      </c>
      <c r="H36" s="23">
        <v>685866</v>
      </c>
      <c r="I36" s="24">
        <v>6557118.5</v>
      </c>
    </row>
    <row r="37" spans="1:9" x14ac:dyDescent="0.3">
      <c r="A37" s="21" t="s">
        <v>46</v>
      </c>
      <c r="B37" s="22">
        <v>304868</v>
      </c>
      <c r="C37" s="22">
        <v>6523</v>
      </c>
      <c r="D37" s="22">
        <v>2666</v>
      </c>
      <c r="E37" s="22">
        <v>582</v>
      </c>
      <c r="F37" s="22">
        <v>209</v>
      </c>
      <c r="G37" s="22">
        <v>260</v>
      </c>
      <c r="H37" s="23">
        <v>315108</v>
      </c>
      <c r="I37" s="24">
        <v>3049079.36</v>
      </c>
    </row>
    <row r="38" spans="1:9" x14ac:dyDescent="0.3">
      <c r="A38" s="21" t="s">
        <v>47</v>
      </c>
      <c r="B38" s="22">
        <v>198</v>
      </c>
      <c r="C38" s="22">
        <v>81</v>
      </c>
      <c r="D38" s="22">
        <v>8</v>
      </c>
      <c r="E38" s="22">
        <v>0</v>
      </c>
      <c r="F38" s="22">
        <v>0</v>
      </c>
      <c r="G38" s="22">
        <v>0</v>
      </c>
      <c r="H38" s="23">
        <v>287</v>
      </c>
      <c r="I38" s="24">
        <v>3515.36</v>
      </c>
    </row>
    <row r="39" spans="1:9" x14ac:dyDescent="0.3">
      <c r="A39" s="21" t="s">
        <v>48</v>
      </c>
      <c r="B39" s="22">
        <v>1038</v>
      </c>
      <c r="C39" s="22">
        <v>220</v>
      </c>
      <c r="D39" s="22">
        <v>55</v>
      </c>
      <c r="E39" s="22">
        <v>52</v>
      </c>
      <c r="F39" s="22">
        <v>0</v>
      </c>
      <c r="G39" s="22">
        <v>0</v>
      </c>
      <c r="H39" s="23">
        <v>1365</v>
      </c>
      <c r="I39" s="24">
        <v>16681.45</v>
      </c>
    </row>
    <row r="40" spans="1:9" x14ac:dyDescent="0.3">
      <c r="A40" s="21" t="s">
        <v>49</v>
      </c>
      <c r="B40" s="22">
        <v>17424</v>
      </c>
      <c r="C40" s="22">
        <v>5351</v>
      </c>
      <c r="D40" s="22">
        <v>7928</v>
      </c>
      <c r="E40" s="22">
        <v>719</v>
      </c>
      <c r="F40" s="22">
        <v>351</v>
      </c>
      <c r="G40" s="22">
        <v>8689</v>
      </c>
      <c r="H40" s="23">
        <v>40462</v>
      </c>
      <c r="I40" s="24">
        <v>832844.36</v>
      </c>
    </row>
    <row r="41" spans="1:9" x14ac:dyDescent="0.3">
      <c r="A41" s="21" t="s">
        <v>50</v>
      </c>
      <c r="B41" s="22">
        <v>5857</v>
      </c>
      <c r="C41" s="22">
        <v>485</v>
      </c>
      <c r="D41" s="22">
        <v>1446</v>
      </c>
      <c r="E41" s="22">
        <v>15</v>
      </c>
      <c r="F41" s="22">
        <v>0</v>
      </c>
      <c r="G41" s="22">
        <v>0</v>
      </c>
      <c r="H41" s="23">
        <v>7803</v>
      </c>
      <c r="I41" s="24">
        <v>99671.86</v>
      </c>
    </row>
    <row r="42" spans="1:9" x14ac:dyDescent="0.3">
      <c r="A42" s="21" t="s">
        <v>51</v>
      </c>
      <c r="B42" s="22">
        <v>3645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3">
        <v>3645</v>
      </c>
      <c r="I42" s="24">
        <v>33799.089999999997</v>
      </c>
    </row>
    <row r="43" spans="1:9" x14ac:dyDescent="0.3">
      <c r="A43" s="21" t="s">
        <v>52</v>
      </c>
      <c r="B43" s="22">
        <v>203</v>
      </c>
      <c r="C43" s="22">
        <v>7</v>
      </c>
      <c r="D43" s="22">
        <v>1</v>
      </c>
      <c r="E43" s="22">
        <v>0</v>
      </c>
      <c r="F43" s="22">
        <v>2</v>
      </c>
      <c r="G43" s="22">
        <v>43</v>
      </c>
      <c r="H43" s="23">
        <v>256</v>
      </c>
      <c r="I43" s="24">
        <v>3791.68</v>
      </c>
    </row>
    <row r="44" spans="1:9" x14ac:dyDescent="0.3">
      <c r="A44" s="21" t="s">
        <v>53</v>
      </c>
      <c r="B44" s="22">
        <v>2884</v>
      </c>
      <c r="C44" s="22">
        <v>970</v>
      </c>
      <c r="D44" s="22">
        <v>191</v>
      </c>
      <c r="E44" s="22">
        <v>2883</v>
      </c>
      <c r="F44" s="22">
        <v>14</v>
      </c>
      <c r="G44" s="22">
        <v>1238</v>
      </c>
      <c r="H44" s="23">
        <v>8180</v>
      </c>
      <c r="I44" s="24">
        <v>190578.05</v>
      </c>
    </row>
    <row r="45" spans="1:9" x14ac:dyDescent="0.3">
      <c r="A45" s="21" t="s">
        <v>54</v>
      </c>
      <c r="B45" s="22">
        <v>2562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3">
        <v>2562</v>
      </c>
      <c r="I45" s="24">
        <v>23756.73</v>
      </c>
    </row>
    <row r="46" spans="1:9" x14ac:dyDescent="0.3">
      <c r="A46" s="21" t="s">
        <v>55</v>
      </c>
      <c r="B46" s="22">
        <v>6803</v>
      </c>
      <c r="C46" s="22">
        <v>3210</v>
      </c>
      <c r="D46" s="22">
        <v>238</v>
      </c>
      <c r="E46" s="22">
        <v>0</v>
      </c>
      <c r="F46" s="22">
        <v>0</v>
      </c>
      <c r="G46" s="22">
        <v>0</v>
      </c>
      <c r="H46" s="23">
        <v>10251</v>
      </c>
      <c r="I46" s="24">
        <v>127666.18</v>
      </c>
    </row>
    <row r="47" spans="1:9" x14ac:dyDescent="0.3">
      <c r="A47" s="21" t="s">
        <v>56</v>
      </c>
      <c r="B47" s="22">
        <v>1550691</v>
      </c>
      <c r="C47" s="22">
        <v>32775</v>
      </c>
      <c r="D47" s="22">
        <v>12888</v>
      </c>
      <c r="E47" s="22">
        <v>891</v>
      </c>
      <c r="F47" s="22">
        <v>163</v>
      </c>
      <c r="G47" s="22">
        <v>1036</v>
      </c>
      <c r="H47" s="23">
        <v>1598444</v>
      </c>
      <c r="I47" s="24">
        <v>15374150.859999999</v>
      </c>
    </row>
    <row r="48" spans="1:9" x14ac:dyDescent="0.3">
      <c r="A48" s="21" t="s">
        <v>57</v>
      </c>
      <c r="B48" s="22">
        <v>2880315</v>
      </c>
      <c r="C48" s="22">
        <v>162407</v>
      </c>
      <c r="D48" s="22">
        <v>76053</v>
      </c>
      <c r="E48" s="22">
        <v>12709</v>
      </c>
      <c r="F48" s="22">
        <v>2182</v>
      </c>
      <c r="G48" s="22">
        <v>20769</v>
      </c>
      <c r="H48" s="23">
        <v>3154435</v>
      </c>
      <c r="I48" s="24">
        <v>32870831.449999999</v>
      </c>
    </row>
    <row r="49" spans="1:9" x14ac:dyDescent="0.3">
      <c r="A49" s="21" t="s">
        <v>58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3">
        <v>0</v>
      </c>
      <c r="I49" s="24">
        <v>0</v>
      </c>
    </row>
    <row r="50" spans="1:9" x14ac:dyDescent="0.3">
      <c r="A50" s="21" t="s">
        <v>59</v>
      </c>
      <c r="B50" s="22">
        <v>988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3">
        <v>988</v>
      </c>
      <c r="I50" s="24">
        <v>9161.4500000000007</v>
      </c>
    </row>
    <row r="51" spans="1:9" x14ac:dyDescent="0.3">
      <c r="A51" s="21" t="s">
        <v>60</v>
      </c>
      <c r="B51" s="22">
        <v>12019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3">
        <v>12019</v>
      </c>
      <c r="I51" s="24">
        <v>111448.91</v>
      </c>
    </row>
    <row r="52" spans="1:9" x14ac:dyDescent="0.3">
      <c r="A52" s="21"/>
      <c r="B52" s="22"/>
      <c r="C52" s="22"/>
      <c r="D52" s="22"/>
      <c r="E52" s="22"/>
      <c r="F52" s="22"/>
      <c r="G52" s="22"/>
      <c r="H52" s="23"/>
      <c r="I52" s="24"/>
    </row>
    <row r="53" spans="1:9" x14ac:dyDescent="0.3">
      <c r="A53" s="21"/>
      <c r="B53" s="22"/>
      <c r="C53" s="22"/>
      <c r="D53" s="22"/>
      <c r="E53" s="22"/>
      <c r="F53" s="22"/>
      <c r="G53" s="22"/>
      <c r="H53" s="23"/>
      <c r="I53" s="24"/>
    </row>
    <row r="54" spans="1:9" x14ac:dyDescent="0.3">
      <c r="A54" s="21"/>
      <c r="B54" s="22"/>
      <c r="C54" s="22"/>
      <c r="D54" s="22"/>
      <c r="E54" s="22"/>
      <c r="F54" s="22"/>
      <c r="G54" s="22"/>
      <c r="H54" s="23"/>
      <c r="I54" s="24"/>
    </row>
    <row r="55" spans="1:9" x14ac:dyDescent="0.3">
      <c r="A55" s="21"/>
      <c r="B55" s="22"/>
      <c r="C55" s="22"/>
      <c r="D55" s="22"/>
      <c r="E55" s="22"/>
      <c r="F55" s="22"/>
      <c r="G55" s="22"/>
      <c r="H55" s="23"/>
      <c r="I55" s="24"/>
    </row>
    <row r="56" spans="1:9" x14ac:dyDescent="0.3">
      <c r="A56" s="21"/>
      <c r="B56" s="22"/>
      <c r="C56" s="22"/>
      <c r="D56" s="22"/>
      <c r="E56" s="22"/>
      <c r="F56" s="22"/>
      <c r="G56" s="22"/>
      <c r="H56" s="23"/>
      <c r="I56" s="24"/>
    </row>
    <row r="57" spans="1:9" x14ac:dyDescent="0.3">
      <c r="A57" s="21" t="s">
        <v>8</v>
      </c>
      <c r="B57" s="22">
        <f>SUM(B31:B56)</f>
        <v>29925015</v>
      </c>
      <c r="C57" s="22">
        <f t="shared" ref="C57:H57" si="3">SUM(C31:C56)</f>
        <v>2252218</v>
      </c>
      <c r="D57" s="22">
        <f t="shared" si="3"/>
        <v>885397</v>
      </c>
      <c r="E57" s="22">
        <f t="shared" si="3"/>
        <v>203869</v>
      </c>
      <c r="F57" s="22">
        <f t="shared" si="3"/>
        <v>56534</v>
      </c>
      <c r="G57" s="22">
        <f t="shared" si="3"/>
        <v>143913</v>
      </c>
      <c r="H57" s="23">
        <f t="shared" si="3"/>
        <v>33466946</v>
      </c>
      <c r="I57" s="24">
        <f>SUM(I31:I56)</f>
        <v>354941887.69000006</v>
      </c>
    </row>
    <row r="58" spans="1:9" ht="15" thickBot="1" x14ac:dyDescent="0.35">
      <c r="A58" s="25"/>
      <c r="B58" s="26"/>
      <c r="C58" s="26"/>
      <c r="D58" s="26"/>
      <c r="E58" s="26"/>
      <c r="F58" s="26"/>
      <c r="G58" s="26"/>
      <c r="H58" s="27"/>
      <c r="I58" s="28"/>
    </row>
    <row r="59" spans="1:9" ht="16.2" thickBot="1" x14ac:dyDescent="0.35">
      <c r="A59" s="61" t="s">
        <v>61</v>
      </c>
      <c r="B59" s="62"/>
      <c r="C59" s="62"/>
      <c r="D59" s="62"/>
      <c r="E59" s="62"/>
      <c r="F59" s="62"/>
      <c r="G59" s="63"/>
      <c r="H59" s="64">
        <f>+$H$4</f>
        <v>5632231.5</v>
      </c>
      <c r="I59" s="63"/>
    </row>
    <row r="60" spans="1:9" ht="15.6" x14ac:dyDescent="0.3">
      <c r="A60" s="18" t="s">
        <v>32</v>
      </c>
      <c r="B60" s="19" t="s">
        <v>33</v>
      </c>
      <c r="C60" s="19" t="s">
        <v>34</v>
      </c>
      <c r="D60" s="19" t="s">
        <v>35</v>
      </c>
      <c r="E60" s="19" t="s">
        <v>36</v>
      </c>
      <c r="F60" s="19" t="s">
        <v>37</v>
      </c>
      <c r="G60" s="19" t="s">
        <v>38</v>
      </c>
      <c r="H60" s="19" t="s">
        <v>8</v>
      </c>
      <c r="I60" s="20" t="s">
        <v>39</v>
      </c>
    </row>
    <row r="61" spans="1:9" x14ac:dyDescent="0.3">
      <c r="A61" s="21" t="s">
        <v>40</v>
      </c>
      <c r="B61" s="22">
        <v>737384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3">
        <v>737384</v>
      </c>
      <c r="I61" s="24">
        <v>29160185.449999999</v>
      </c>
    </row>
    <row r="62" spans="1:9" x14ac:dyDescent="0.3">
      <c r="A62" s="21" t="s">
        <v>41</v>
      </c>
      <c r="B62" s="22">
        <v>42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3">
        <v>42</v>
      </c>
      <c r="I62" s="24">
        <v>1660.91</v>
      </c>
    </row>
    <row r="63" spans="1:9" x14ac:dyDescent="0.3">
      <c r="A63" s="21" t="s">
        <v>42</v>
      </c>
      <c r="B63" s="22">
        <v>67336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3">
        <v>67336</v>
      </c>
      <c r="I63" s="24">
        <v>2662832.73</v>
      </c>
    </row>
    <row r="64" spans="1:9" x14ac:dyDescent="0.3">
      <c r="A64" s="21" t="s">
        <v>44</v>
      </c>
      <c r="B64" s="22">
        <v>57886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3">
        <v>57886</v>
      </c>
      <c r="I64" s="24">
        <v>2289128.1800000002</v>
      </c>
    </row>
    <row r="65" spans="1:9" x14ac:dyDescent="0.3">
      <c r="A65" s="21" t="s">
        <v>45</v>
      </c>
      <c r="B65" s="22">
        <v>23958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3">
        <v>23958</v>
      </c>
      <c r="I65" s="24">
        <v>947430</v>
      </c>
    </row>
    <row r="66" spans="1:9" x14ac:dyDescent="0.3">
      <c r="A66" s="21" t="s">
        <v>46</v>
      </c>
      <c r="B66" s="22">
        <v>9073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3">
        <v>9073</v>
      </c>
      <c r="I66" s="24">
        <v>358795.91</v>
      </c>
    </row>
    <row r="67" spans="1:9" x14ac:dyDescent="0.3">
      <c r="A67" s="21" t="s">
        <v>49</v>
      </c>
      <c r="B67" s="22">
        <v>180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3">
        <v>180</v>
      </c>
      <c r="I67" s="24">
        <v>7118.18</v>
      </c>
    </row>
    <row r="68" spans="1:9" x14ac:dyDescent="0.3">
      <c r="A68" s="21" t="s">
        <v>50</v>
      </c>
      <c r="B68" s="22">
        <v>18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3">
        <v>18</v>
      </c>
      <c r="I68" s="24">
        <v>711.82</v>
      </c>
    </row>
    <row r="69" spans="1:9" x14ac:dyDescent="0.3">
      <c r="A69" s="21" t="s">
        <v>52</v>
      </c>
      <c r="B69" s="22">
        <v>6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3">
        <v>6</v>
      </c>
      <c r="I69" s="24">
        <v>237.27</v>
      </c>
    </row>
    <row r="70" spans="1:9" x14ac:dyDescent="0.3">
      <c r="A70" s="21" t="s">
        <v>53</v>
      </c>
      <c r="B70" s="22">
        <v>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3">
        <v>1</v>
      </c>
      <c r="I70" s="24">
        <v>39.549999999999997</v>
      </c>
    </row>
    <row r="71" spans="1:9" x14ac:dyDescent="0.3">
      <c r="A71" s="21" t="s">
        <v>55</v>
      </c>
      <c r="B71" s="22">
        <v>167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3">
        <v>167</v>
      </c>
      <c r="I71" s="24">
        <v>6604.09</v>
      </c>
    </row>
    <row r="72" spans="1:9" x14ac:dyDescent="0.3">
      <c r="A72" s="21" t="s">
        <v>56</v>
      </c>
      <c r="B72" s="22">
        <v>18333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3">
        <v>18333</v>
      </c>
      <c r="I72" s="24">
        <v>724986.82</v>
      </c>
    </row>
    <row r="73" spans="1:9" x14ac:dyDescent="0.3">
      <c r="A73" s="21" t="s">
        <v>57</v>
      </c>
      <c r="B73" s="22">
        <v>32131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3">
        <v>32131</v>
      </c>
      <c r="I73" s="24">
        <v>1270635</v>
      </c>
    </row>
    <row r="74" spans="1:9" x14ac:dyDescent="0.3">
      <c r="A74" s="21"/>
      <c r="B74" s="22"/>
      <c r="C74" s="22"/>
      <c r="D74" s="22"/>
      <c r="E74" s="22"/>
      <c r="F74" s="22"/>
      <c r="G74" s="22"/>
      <c r="H74" s="23"/>
      <c r="I74" s="24"/>
    </row>
    <row r="75" spans="1:9" x14ac:dyDescent="0.3">
      <c r="A75" s="21"/>
      <c r="B75" s="22"/>
      <c r="C75" s="22"/>
      <c r="D75" s="22"/>
      <c r="E75" s="22"/>
      <c r="F75" s="22"/>
      <c r="G75" s="22"/>
      <c r="H75" s="23"/>
      <c r="I75" s="24"/>
    </row>
    <row r="76" spans="1:9" x14ac:dyDescent="0.3">
      <c r="A76" s="21"/>
      <c r="B76" s="22"/>
      <c r="C76" s="22"/>
      <c r="D76" s="22"/>
      <c r="E76" s="22"/>
      <c r="F76" s="22"/>
      <c r="G76" s="22"/>
      <c r="H76" s="23"/>
      <c r="I76" s="24"/>
    </row>
    <row r="77" spans="1:9" x14ac:dyDescent="0.3">
      <c r="A77" s="21"/>
      <c r="B77" s="22"/>
      <c r="C77" s="22"/>
      <c r="D77" s="22"/>
      <c r="E77" s="22"/>
      <c r="F77" s="22"/>
      <c r="G77" s="22"/>
      <c r="H77" s="23"/>
      <c r="I77" s="24"/>
    </row>
    <row r="78" spans="1:9" x14ac:dyDescent="0.3">
      <c r="A78" s="21" t="s">
        <v>8</v>
      </c>
      <c r="B78" s="22">
        <f t="shared" ref="B78:G78" si="4">SUM(B61:B76)</f>
        <v>946515</v>
      </c>
      <c r="C78" s="22">
        <f t="shared" si="4"/>
        <v>0</v>
      </c>
      <c r="D78" s="22">
        <f t="shared" si="4"/>
        <v>0</v>
      </c>
      <c r="E78" s="22">
        <f t="shared" si="4"/>
        <v>0</v>
      </c>
      <c r="F78" s="22">
        <f t="shared" si="4"/>
        <v>0</v>
      </c>
      <c r="G78" s="22">
        <f t="shared" si="4"/>
        <v>0</v>
      </c>
      <c r="H78" s="23">
        <f>SUM(H61:H77)</f>
        <v>946515</v>
      </c>
      <c r="I78" s="24">
        <f>SUM(I61:I77)</f>
        <v>37430365.910000004</v>
      </c>
    </row>
    <row r="79" spans="1:9" ht="15" thickBot="1" x14ac:dyDescent="0.35">
      <c r="A79" s="29"/>
      <c r="B79" s="30"/>
      <c r="C79" s="30"/>
      <c r="D79" s="30"/>
      <c r="E79" s="30"/>
      <c r="F79" s="30"/>
      <c r="G79" s="30"/>
      <c r="H79" s="30"/>
      <c r="I79" s="31"/>
    </row>
    <row r="80" spans="1:9" ht="16.2" thickBot="1" x14ac:dyDescent="0.35">
      <c r="A80" s="61" t="s">
        <v>62</v>
      </c>
      <c r="B80" s="62"/>
      <c r="C80" s="62"/>
      <c r="D80" s="62"/>
      <c r="E80" s="62"/>
      <c r="F80" s="62"/>
      <c r="G80" s="63"/>
      <c r="H80" s="64">
        <f>+$H$4</f>
        <v>5632231.5</v>
      </c>
      <c r="I80" s="63"/>
    </row>
    <row r="81" spans="1:9" ht="15.6" x14ac:dyDescent="0.3">
      <c r="A81" s="18" t="s">
        <v>32</v>
      </c>
      <c r="B81" s="19" t="s">
        <v>33</v>
      </c>
      <c r="C81" s="19" t="s">
        <v>34</v>
      </c>
      <c r="D81" s="19" t="s">
        <v>35</v>
      </c>
      <c r="E81" s="19" t="s">
        <v>36</v>
      </c>
      <c r="F81" s="19" t="s">
        <v>37</v>
      </c>
      <c r="G81" s="19" t="s">
        <v>38</v>
      </c>
      <c r="H81" s="19" t="s">
        <v>8</v>
      </c>
      <c r="I81" s="20" t="s">
        <v>39</v>
      </c>
    </row>
    <row r="82" spans="1:9" x14ac:dyDescent="0.3">
      <c r="A82" s="21" t="s">
        <v>40</v>
      </c>
      <c r="B82" s="22">
        <v>743715</v>
      </c>
      <c r="C82" s="22">
        <v>74141</v>
      </c>
      <c r="D82" s="22">
        <v>19853</v>
      </c>
      <c r="E82" s="22">
        <v>4386</v>
      </c>
      <c r="F82" s="22">
        <v>557</v>
      </c>
      <c r="G82" s="22">
        <v>2109</v>
      </c>
      <c r="H82" s="23">
        <v>844761</v>
      </c>
      <c r="I82" s="24">
        <v>44115600.909999996</v>
      </c>
    </row>
    <row r="83" spans="1:9" x14ac:dyDescent="0.3">
      <c r="A83" s="21" t="s">
        <v>41</v>
      </c>
      <c r="B83" s="22">
        <v>2382</v>
      </c>
      <c r="C83" s="22">
        <v>4</v>
      </c>
      <c r="D83" s="22">
        <v>3</v>
      </c>
      <c r="E83" s="22">
        <v>1</v>
      </c>
      <c r="F83" s="22">
        <v>0</v>
      </c>
      <c r="G83" s="22">
        <v>0</v>
      </c>
      <c r="H83" s="23">
        <v>2390</v>
      </c>
      <c r="I83" s="24">
        <v>117590.64</v>
      </c>
    </row>
    <row r="84" spans="1:9" x14ac:dyDescent="0.3">
      <c r="A84" s="21" t="s">
        <v>42</v>
      </c>
      <c r="B84" s="22">
        <v>57427</v>
      </c>
      <c r="C84" s="22">
        <v>114686</v>
      </c>
      <c r="D84" s="22">
        <v>25714</v>
      </c>
      <c r="E84" s="22">
        <v>2598</v>
      </c>
      <c r="F84" s="22">
        <v>678</v>
      </c>
      <c r="G84" s="22">
        <v>2608</v>
      </c>
      <c r="H84" s="23">
        <v>203711</v>
      </c>
      <c r="I84" s="24">
        <v>13530634.640000001</v>
      </c>
    </row>
    <row r="85" spans="1:9" x14ac:dyDescent="0.3">
      <c r="A85" s="21" t="s">
        <v>43</v>
      </c>
      <c r="B85" s="22">
        <v>73</v>
      </c>
      <c r="C85" s="22">
        <v>9</v>
      </c>
      <c r="D85" s="22">
        <v>5</v>
      </c>
      <c r="E85" s="22">
        <v>0</v>
      </c>
      <c r="F85" s="22">
        <v>0</v>
      </c>
      <c r="G85" s="22">
        <v>0</v>
      </c>
      <c r="H85" s="23">
        <v>87</v>
      </c>
      <c r="I85" s="24">
        <v>4642.09</v>
      </c>
    </row>
    <row r="86" spans="1:9" x14ac:dyDescent="0.3">
      <c r="A86" s="21" t="s">
        <v>44</v>
      </c>
      <c r="B86" s="22">
        <v>40726</v>
      </c>
      <c r="C86" s="22">
        <v>81243</v>
      </c>
      <c r="D86" s="22">
        <v>33171</v>
      </c>
      <c r="E86" s="22">
        <v>12996</v>
      </c>
      <c r="F86" s="22">
        <v>2982</v>
      </c>
      <c r="G86" s="22">
        <v>2426</v>
      </c>
      <c r="H86" s="23">
        <v>173544</v>
      </c>
      <c r="I86" s="24">
        <v>12647449.550000001</v>
      </c>
    </row>
    <row r="87" spans="1:9" x14ac:dyDescent="0.3">
      <c r="A87" s="21" t="s">
        <v>45</v>
      </c>
      <c r="B87" s="22">
        <v>15979</v>
      </c>
      <c r="C87" s="22">
        <v>1218</v>
      </c>
      <c r="D87" s="22">
        <v>478</v>
      </c>
      <c r="E87" s="22">
        <v>171</v>
      </c>
      <c r="F87" s="22">
        <v>19</v>
      </c>
      <c r="G87" s="22">
        <v>71</v>
      </c>
      <c r="H87" s="23">
        <v>17936</v>
      </c>
      <c r="I87" s="24">
        <v>941049.27</v>
      </c>
    </row>
    <row r="88" spans="1:9" x14ac:dyDescent="0.3">
      <c r="A88" s="21" t="s">
        <v>46</v>
      </c>
      <c r="B88" s="22">
        <v>5898</v>
      </c>
      <c r="C88" s="22">
        <v>597</v>
      </c>
      <c r="D88" s="22">
        <v>238</v>
      </c>
      <c r="E88" s="22">
        <v>50</v>
      </c>
      <c r="F88" s="22">
        <v>11</v>
      </c>
      <c r="G88" s="22">
        <v>7</v>
      </c>
      <c r="H88" s="23">
        <v>6801</v>
      </c>
      <c r="I88" s="24">
        <v>359151.45</v>
      </c>
    </row>
    <row r="89" spans="1:9" x14ac:dyDescent="0.3">
      <c r="A89" s="21" t="s">
        <v>47</v>
      </c>
      <c r="B89" s="22">
        <v>4</v>
      </c>
      <c r="C89" s="22">
        <v>23</v>
      </c>
      <c r="D89" s="22">
        <v>6</v>
      </c>
      <c r="E89" s="22">
        <v>0</v>
      </c>
      <c r="F89" s="22">
        <v>0</v>
      </c>
      <c r="G89" s="22">
        <v>0</v>
      </c>
      <c r="H89" s="23">
        <v>33</v>
      </c>
      <c r="I89" s="24">
        <v>2272.8200000000002</v>
      </c>
    </row>
    <row r="90" spans="1:9" x14ac:dyDescent="0.3">
      <c r="A90" s="21" t="s">
        <v>49</v>
      </c>
      <c r="B90" s="22">
        <v>307</v>
      </c>
      <c r="C90" s="22">
        <v>604</v>
      </c>
      <c r="D90" s="22">
        <v>622</v>
      </c>
      <c r="E90" s="22">
        <v>68</v>
      </c>
      <c r="F90" s="22">
        <v>18</v>
      </c>
      <c r="G90" s="22">
        <v>351</v>
      </c>
      <c r="H90" s="23">
        <v>1970</v>
      </c>
      <c r="I90" s="24">
        <v>171729.41</v>
      </c>
    </row>
    <row r="91" spans="1:9" x14ac:dyDescent="0.3">
      <c r="A91" s="21" t="s">
        <v>50</v>
      </c>
      <c r="B91" s="22">
        <v>385</v>
      </c>
      <c r="C91" s="22">
        <v>129</v>
      </c>
      <c r="D91" s="22">
        <v>108</v>
      </c>
      <c r="E91" s="22">
        <v>0</v>
      </c>
      <c r="F91" s="22">
        <v>0</v>
      </c>
      <c r="G91" s="22">
        <v>0</v>
      </c>
      <c r="H91" s="23">
        <v>622</v>
      </c>
      <c r="I91" s="24">
        <v>37440.269999999997</v>
      </c>
    </row>
    <row r="92" spans="1:9" x14ac:dyDescent="0.3">
      <c r="A92" s="21" t="s">
        <v>52</v>
      </c>
      <c r="B92" s="22">
        <v>7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3">
        <v>7</v>
      </c>
      <c r="I92" s="24">
        <v>343.64</v>
      </c>
    </row>
    <row r="93" spans="1:9" x14ac:dyDescent="0.3">
      <c r="A93" s="21" t="s">
        <v>53</v>
      </c>
      <c r="B93" s="22">
        <v>5</v>
      </c>
      <c r="C93" s="22">
        <v>2</v>
      </c>
      <c r="D93" s="22">
        <v>3</v>
      </c>
      <c r="E93" s="22">
        <v>146</v>
      </c>
      <c r="F93" s="22">
        <v>0</v>
      </c>
      <c r="G93" s="22">
        <v>39</v>
      </c>
      <c r="H93" s="23">
        <v>195</v>
      </c>
      <c r="I93" s="24">
        <v>22677.5</v>
      </c>
    </row>
    <row r="94" spans="1:9" x14ac:dyDescent="0.3">
      <c r="A94" s="21" t="s">
        <v>55</v>
      </c>
      <c r="B94" s="22">
        <v>318</v>
      </c>
      <c r="C94" s="22">
        <v>462</v>
      </c>
      <c r="D94" s="22">
        <v>2</v>
      </c>
      <c r="E94" s="22">
        <v>0</v>
      </c>
      <c r="F94" s="22">
        <v>0</v>
      </c>
      <c r="G94" s="22">
        <v>0</v>
      </c>
      <c r="H94" s="23">
        <v>782</v>
      </c>
      <c r="I94" s="24">
        <v>46330.36</v>
      </c>
    </row>
    <row r="95" spans="1:9" x14ac:dyDescent="0.3">
      <c r="A95" s="21" t="s">
        <v>56</v>
      </c>
      <c r="B95" s="22">
        <v>16832</v>
      </c>
      <c r="C95" s="22">
        <v>2060</v>
      </c>
      <c r="D95" s="22">
        <v>1129</v>
      </c>
      <c r="E95" s="22">
        <v>96</v>
      </c>
      <c r="F95" s="22">
        <v>66</v>
      </c>
      <c r="G95" s="22">
        <v>514</v>
      </c>
      <c r="H95" s="23">
        <v>20697</v>
      </c>
      <c r="I95" s="24">
        <v>1158385.6399999999</v>
      </c>
    </row>
    <row r="96" spans="1:9" x14ac:dyDescent="0.3">
      <c r="A96" s="21" t="s">
        <v>57</v>
      </c>
      <c r="B96" s="22">
        <v>27649</v>
      </c>
      <c r="C96" s="22">
        <v>6598</v>
      </c>
      <c r="D96" s="22">
        <v>2963</v>
      </c>
      <c r="E96" s="22">
        <v>474</v>
      </c>
      <c r="F96" s="22">
        <v>20</v>
      </c>
      <c r="G96" s="22">
        <v>32</v>
      </c>
      <c r="H96" s="23">
        <v>37736</v>
      </c>
      <c r="I96" s="24">
        <v>2129027.09</v>
      </c>
    </row>
    <row r="97" spans="1:9" x14ac:dyDescent="0.3">
      <c r="A97" s="21"/>
      <c r="B97" s="22"/>
      <c r="C97" s="22"/>
      <c r="D97" s="22"/>
      <c r="E97" s="22"/>
      <c r="F97" s="22"/>
      <c r="G97" s="22"/>
      <c r="H97" s="23"/>
      <c r="I97" s="24"/>
    </row>
    <row r="98" spans="1:9" x14ac:dyDescent="0.3">
      <c r="A98" s="21"/>
      <c r="B98" s="22"/>
      <c r="C98" s="22"/>
      <c r="D98" s="22"/>
      <c r="E98" s="22"/>
      <c r="F98" s="22"/>
      <c r="G98" s="22"/>
      <c r="H98" s="23"/>
      <c r="I98" s="24"/>
    </row>
    <row r="99" spans="1:9" x14ac:dyDescent="0.3">
      <c r="A99" s="21"/>
      <c r="B99" s="22"/>
      <c r="C99" s="22"/>
      <c r="D99" s="22"/>
      <c r="E99" s="22"/>
      <c r="F99" s="22"/>
      <c r="G99" s="22"/>
      <c r="H99" s="23"/>
      <c r="I99" s="24"/>
    </row>
    <row r="100" spans="1:9" x14ac:dyDescent="0.3">
      <c r="A100" s="21"/>
      <c r="B100" s="22"/>
      <c r="C100" s="22"/>
      <c r="D100" s="22"/>
      <c r="E100" s="22"/>
      <c r="F100" s="22"/>
      <c r="G100" s="22"/>
      <c r="H100" s="23"/>
      <c r="I100" s="24"/>
    </row>
    <row r="101" spans="1:9" x14ac:dyDescent="0.3">
      <c r="A101" s="21" t="s">
        <v>8</v>
      </c>
      <c r="B101" s="22">
        <f t="shared" ref="B101:I101" si="5">SUM(B82:B100)</f>
        <v>911707</v>
      </c>
      <c r="C101" s="22">
        <f t="shared" si="5"/>
        <v>281776</v>
      </c>
      <c r="D101" s="22">
        <f t="shared" si="5"/>
        <v>84295</v>
      </c>
      <c r="E101" s="22">
        <f t="shared" si="5"/>
        <v>20986</v>
      </c>
      <c r="F101" s="22">
        <f t="shared" si="5"/>
        <v>4351</v>
      </c>
      <c r="G101" s="22">
        <f t="shared" si="5"/>
        <v>8157</v>
      </c>
      <c r="H101" s="23">
        <f t="shared" si="5"/>
        <v>1311272</v>
      </c>
      <c r="I101" s="24">
        <f t="shared" si="5"/>
        <v>75284325.279999986</v>
      </c>
    </row>
    <row r="102" spans="1:9" ht="15" thickBot="1" x14ac:dyDescent="0.35">
      <c r="A102" s="32"/>
      <c r="B102" s="32"/>
      <c r="C102" s="32"/>
      <c r="D102" s="32"/>
      <c r="E102" s="32"/>
      <c r="F102" s="32"/>
      <c r="G102" s="32"/>
      <c r="H102" s="32"/>
      <c r="I102" s="32"/>
    </row>
    <row r="103" spans="1:9" ht="16.2" thickBot="1" x14ac:dyDescent="0.35">
      <c r="A103" s="61" t="s">
        <v>63</v>
      </c>
      <c r="B103" s="62"/>
      <c r="C103" s="62"/>
      <c r="D103" s="62"/>
      <c r="E103" s="62"/>
      <c r="F103" s="62"/>
      <c r="G103" s="63"/>
      <c r="H103" s="64">
        <f>+$H$4</f>
        <v>5632231.5</v>
      </c>
      <c r="I103" s="63"/>
    </row>
    <row r="104" spans="1:9" ht="15.6" x14ac:dyDescent="0.3">
      <c r="A104" s="18" t="s">
        <v>32</v>
      </c>
      <c r="B104" s="19" t="s">
        <v>33</v>
      </c>
      <c r="C104" s="19" t="s">
        <v>34</v>
      </c>
      <c r="D104" s="19" t="s">
        <v>35</v>
      </c>
      <c r="E104" s="19" t="s">
        <v>36</v>
      </c>
      <c r="F104" s="19" t="s">
        <v>37</v>
      </c>
      <c r="G104" s="19" t="s">
        <v>38</v>
      </c>
      <c r="H104" s="19" t="s">
        <v>8</v>
      </c>
      <c r="I104" s="20" t="s">
        <v>39</v>
      </c>
    </row>
    <row r="105" spans="1:9" x14ac:dyDescent="0.3">
      <c r="A105" s="21" t="s">
        <v>40</v>
      </c>
      <c r="B105" s="22">
        <v>152664</v>
      </c>
      <c r="C105" s="22">
        <v>1953</v>
      </c>
      <c r="D105" s="22">
        <v>532</v>
      </c>
      <c r="E105" s="22">
        <v>168</v>
      </c>
      <c r="F105" s="22">
        <v>46</v>
      </c>
      <c r="G105" s="22">
        <v>119</v>
      </c>
      <c r="H105" s="23">
        <v>155482</v>
      </c>
      <c r="I105" s="24">
        <v>1117856.5900000001</v>
      </c>
    </row>
    <row r="106" spans="1:9" x14ac:dyDescent="0.3">
      <c r="A106" s="21" t="s">
        <v>41</v>
      </c>
      <c r="B106" s="22">
        <v>47</v>
      </c>
      <c r="C106" s="22">
        <v>1</v>
      </c>
      <c r="D106" s="22">
        <v>2</v>
      </c>
      <c r="E106" s="22">
        <v>2</v>
      </c>
      <c r="F106" s="22">
        <v>0</v>
      </c>
      <c r="G106" s="22">
        <v>0</v>
      </c>
      <c r="H106" s="23">
        <v>52</v>
      </c>
      <c r="I106" s="24">
        <v>404.91</v>
      </c>
    </row>
    <row r="107" spans="1:9" x14ac:dyDescent="0.3">
      <c r="A107" s="21" t="s">
        <v>42</v>
      </c>
      <c r="B107" s="22">
        <v>8276</v>
      </c>
      <c r="C107" s="22">
        <v>1371</v>
      </c>
      <c r="D107" s="22">
        <v>309</v>
      </c>
      <c r="E107" s="22">
        <v>57</v>
      </c>
      <c r="F107" s="22">
        <v>32</v>
      </c>
      <c r="G107" s="22">
        <v>152</v>
      </c>
      <c r="H107" s="23">
        <v>10197</v>
      </c>
      <c r="I107" s="24">
        <v>82973.41</v>
      </c>
    </row>
    <row r="108" spans="1:9" x14ac:dyDescent="0.3">
      <c r="A108" s="21" t="s">
        <v>44</v>
      </c>
      <c r="B108" s="22">
        <v>19100</v>
      </c>
      <c r="C108" s="22">
        <v>1922</v>
      </c>
      <c r="D108" s="22">
        <v>1438</v>
      </c>
      <c r="E108" s="22">
        <v>1253</v>
      </c>
      <c r="F108" s="22">
        <v>418</v>
      </c>
      <c r="G108" s="22">
        <v>141</v>
      </c>
      <c r="H108" s="23">
        <v>24272</v>
      </c>
      <c r="I108" s="24">
        <v>207810.68</v>
      </c>
    </row>
    <row r="109" spans="1:9" x14ac:dyDescent="0.3">
      <c r="A109" s="21" t="s">
        <v>45</v>
      </c>
      <c r="B109" s="22">
        <v>1963</v>
      </c>
      <c r="C109" s="22">
        <v>40</v>
      </c>
      <c r="D109" s="22">
        <v>9</v>
      </c>
      <c r="E109" s="22">
        <v>12</v>
      </c>
      <c r="F109" s="22">
        <v>2</v>
      </c>
      <c r="G109" s="22">
        <v>12</v>
      </c>
      <c r="H109" s="23">
        <v>2038</v>
      </c>
      <c r="I109" s="24">
        <v>14965.5</v>
      </c>
    </row>
    <row r="110" spans="1:9" x14ac:dyDescent="0.3">
      <c r="A110" s="21" t="s">
        <v>46</v>
      </c>
      <c r="B110" s="22">
        <v>2923</v>
      </c>
      <c r="C110" s="22">
        <v>50</v>
      </c>
      <c r="D110" s="22">
        <v>11</v>
      </c>
      <c r="E110" s="22">
        <v>4</v>
      </c>
      <c r="F110" s="22">
        <v>5</v>
      </c>
      <c r="G110" s="22">
        <v>29</v>
      </c>
      <c r="H110" s="23">
        <v>3022</v>
      </c>
      <c r="I110" s="24">
        <v>22182.91</v>
      </c>
    </row>
    <row r="111" spans="1:9" x14ac:dyDescent="0.3">
      <c r="A111" s="21" t="s">
        <v>49</v>
      </c>
      <c r="B111" s="22">
        <v>15</v>
      </c>
      <c r="C111" s="22">
        <v>2</v>
      </c>
      <c r="D111" s="22">
        <v>0</v>
      </c>
      <c r="E111" s="22">
        <v>0</v>
      </c>
      <c r="F111" s="22">
        <v>0</v>
      </c>
      <c r="G111" s="22">
        <v>0</v>
      </c>
      <c r="H111" s="23">
        <v>17</v>
      </c>
      <c r="I111" s="24">
        <v>128.72999999999999</v>
      </c>
    </row>
    <row r="112" spans="1:9" x14ac:dyDescent="0.3">
      <c r="A112" s="21" t="s">
        <v>50</v>
      </c>
      <c r="B112" s="22">
        <v>0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3">
        <v>0</v>
      </c>
      <c r="I112" s="24">
        <v>0</v>
      </c>
    </row>
    <row r="113" spans="1:9" x14ac:dyDescent="0.3">
      <c r="A113" s="21" t="s">
        <v>52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3">
        <v>0</v>
      </c>
      <c r="I113" s="24">
        <v>0</v>
      </c>
    </row>
    <row r="114" spans="1:9" x14ac:dyDescent="0.3">
      <c r="A114" s="21" t="s">
        <v>55</v>
      </c>
      <c r="B114" s="22">
        <v>0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  <c r="H114" s="23">
        <v>0</v>
      </c>
      <c r="I114" s="24">
        <v>0</v>
      </c>
    </row>
    <row r="115" spans="1:9" x14ac:dyDescent="0.3">
      <c r="A115" s="21" t="s">
        <v>56</v>
      </c>
      <c r="B115" s="22">
        <v>11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3">
        <v>11</v>
      </c>
      <c r="I115" s="24">
        <v>78</v>
      </c>
    </row>
    <row r="116" spans="1:9" x14ac:dyDescent="0.3">
      <c r="A116" s="21" t="s">
        <v>57</v>
      </c>
      <c r="B116" s="22">
        <v>79</v>
      </c>
      <c r="C116" s="22">
        <v>4</v>
      </c>
      <c r="D116" s="22">
        <v>13</v>
      </c>
      <c r="E116" s="22">
        <v>0</v>
      </c>
      <c r="F116" s="22">
        <v>0</v>
      </c>
      <c r="G116" s="22">
        <v>20</v>
      </c>
      <c r="H116" s="23">
        <v>116</v>
      </c>
      <c r="I116" s="24">
        <v>1194.4100000000001</v>
      </c>
    </row>
    <row r="117" spans="1:9" x14ac:dyDescent="0.3">
      <c r="A117" s="21"/>
      <c r="B117" s="22"/>
      <c r="C117" s="22"/>
      <c r="D117" s="22"/>
      <c r="E117" s="22"/>
      <c r="F117" s="22"/>
      <c r="G117" s="22"/>
      <c r="H117" s="23"/>
      <c r="I117" s="24"/>
    </row>
    <row r="118" spans="1:9" x14ac:dyDescent="0.3">
      <c r="A118" s="21" t="s">
        <v>8</v>
      </c>
      <c r="B118" s="22">
        <f>SUM(B105:B117)</f>
        <v>185078</v>
      </c>
      <c r="C118" s="22">
        <f t="shared" ref="C118:H118" si="6">SUM(C105:C117)</f>
        <v>5343</v>
      </c>
      <c r="D118" s="22">
        <f t="shared" si="6"/>
        <v>2314</v>
      </c>
      <c r="E118" s="22">
        <f t="shared" si="6"/>
        <v>1496</v>
      </c>
      <c r="F118" s="22">
        <f t="shared" si="6"/>
        <v>503</v>
      </c>
      <c r="G118" s="22">
        <f t="shared" si="6"/>
        <v>473</v>
      </c>
      <c r="H118" s="23">
        <f t="shared" si="6"/>
        <v>195207</v>
      </c>
      <c r="I118" s="24">
        <f>SUM(I105:I117)</f>
        <v>1447595.1399999997</v>
      </c>
    </row>
    <row r="119" spans="1:9" ht="15" thickBot="1" x14ac:dyDescent="0.35">
      <c r="A119" s="32"/>
      <c r="B119" s="32"/>
      <c r="C119" s="32"/>
      <c r="D119" s="32"/>
      <c r="E119" s="32"/>
      <c r="F119" s="32"/>
      <c r="G119" s="32"/>
      <c r="H119" s="32"/>
      <c r="I119" s="32"/>
    </row>
    <row r="120" spans="1:9" ht="16.2" thickBot="1" x14ac:dyDescent="0.35">
      <c r="A120" s="61" t="s">
        <v>64</v>
      </c>
      <c r="B120" s="62"/>
      <c r="C120" s="62"/>
      <c r="D120" s="62"/>
      <c r="E120" s="62"/>
      <c r="F120" s="62"/>
      <c r="G120" s="63"/>
      <c r="H120" s="64">
        <f>+$H$4</f>
        <v>5632231.5</v>
      </c>
      <c r="I120" s="63"/>
    </row>
    <row r="121" spans="1:9" ht="15.6" x14ac:dyDescent="0.3">
      <c r="A121" s="18" t="s">
        <v>32</v>
      </c>
      <c r="B121" s="19" t="s">
        <v>33</v>
      </c>
      <c r="C121" s="19" t="s">
        <v>34</v>
      </c>
      <c r="D121" s="19" t="s">
        <v>35</v>
      </c>
      <c r="E121" s="19" t="s">
        <v>36</v>
      </c>
      <c r="F121" s="19" t="s">
        <v>37</v>
      </c>
      <c r="G121" s="19" t="s">
        <v>38</v>
      </c>
      <c r="H121" s="19" t="s">
        <v>8</v>
      </c>
      <c r="I121" s="20" t="s">
        <v>39</v>
      </c>
    </row>
    <row r="122" spans="1:9" x14ac:dyDescent="0.3">
      <c r="A122" s="21" t="s">
        <v>40</v>
      </c>
      <c r="B122" s="22">
        <v>32648</v>
      </c>
      <c r="C122" s="22">
        <v>4043</v>
      </c>
      <c r="D122" s="22">
        <v>1295</v>
      </c>
      <c r="E122" s="22">
        <v>244</v>
      </c>
      <c r="F122" s="22">
        <v>29</v>
      </c>
      <c r="G122" s="22">
        <v>219</v>
      </c>
      <c r="H122" s="23">
        <v>38478</v>
      </c>
      <c r="I122" s="24">
        <v>5526261.8600000003</v>
      </c>
    </row>
    <row r="123" spans="1:9" x14ac:dyDescent="0.3">
      <c r="A123" s="21" t="s">
        <v>41</v>
      </c>
      <c r="B123" s="22">
        <v>1508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  <c r="H123" s="23">
        <v>1508</v>
      </c>
      <c r="I123" s="24">
        <v>199193.09</v>
      </c>
    </row>
    <row r="124" spans="1:9" x14ac:dyDescent="0.3">
      <c r="A124" s="21" t="s">
        <v>42</v>
      </c>
      <c r="B124" s="22">
        <v>2861</v>
      </c>
      <c r="C124" s="22">
        <v>6098</v>
      </c>
      <c r="D124" s="22">
        <v>1686</v>
      </c>
      <c r="E124" s="22">
        <v>77</v>
      </c>
      <c r="F124" s="22">
        <v>24</v>
      </c>
      <c r="G124" s="22">
        <v>216</v>
      </c>
      <c r="H124" s="23">
        <v>10962</v>
      </c>
      <c r="I124" s="24">
        <v>2002532.68</v>
      </c>
    </row>
    <row r="125" spans="1:9" x14ac:dyDescent="0.3">
      <c r="A125" s="21" t="s">
        <v>43</v>
      </c>
      <c r="B125" s="22">
        <v>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3">
        <v>5</v>
      </c>
      <c r="I125" s="24">
        <v>660.45</v>
      </c>
    </row>
    <row r="126" spans="1:9" x14ac:dyDescent="0.3">
      <c r="A126" s="21" t="s">
        <v>44</v>
      </c>
      <c r="B126" s="22">
        <v>1881</v>
      </c>
      <c r="C126" s="22">
        <v>3577</v>
      </c>
      <c r="D126" s="22">
        <v>1645</v>
      </c>
      <c r="E126" s="22">
        <v>611</v>
      </c>
      <c r="F126" s="22">
        <v>103</v>
      </c>
      <c r="G126" s="22">
        <v>191</v>
      </c>
      <c r="H126" s="23">
        <v>8008</v>
      </c>
      <c r="I126" s="24">
        <v>1594514.09</v>
      </c>
    </row>
    <row r="127" spans="1:9" x14ac:dyDescent="0.3">
      <c r="A127" s="21" t="s">
        <v>45</v>
      </c>
      <c r="B127" s="22">
        <v>893</v>
      </c>
      <c r="C127" s="22">
        <v>31</v>
      </c>
      <c r="D127" s="22">
        <v>20</v>
      </c>
      <c r="E127" s="22">
        <v>11</v>
      </c>
      <c r="F127" s="22">
        <v>0</v>
      </c>
      <c r="G127" s="22">
        <v>2</v>
      </c>
      <c r="H127" s="23">
        <v>957</v>
      </c>
      <c r="I127" s="24">
        <v>132624.41</v>
      </c>
    </row>
    <row r="128" spans="1:9" x14ac:dyDescent="0.3">
      <c r="A128" s="21" t="s">
        <v>46</v>
      </c>
      <c r="B128" s="22">
        <v>330</v>
      </c>
      <c r="C128" s="22">
        <v>2</v>
      </c>
      <c r="D128" s="22">
        <v>0</v>
      </c>
      <c r="E128" s="22">
        <v>0</v>
      </c>
      <c r="F128" s="22">
        <v>0</v>
      </c>
      <c r="G128" s="22">
        <v>0</v>
      </c>
      <c r="H128" s="23">
        <v>332</v>
      </c>
      <c r="I128" s="24">
        <v>43947.27</v>
      </c>
    </row>
    <row r="129" spans="1:9" x14ac:dyDescent="0.3">
      <c r="A129" s="21" t="s">
        <v>47</v>
      </c>
      <c r="B129" s="22">
        <v>1</v>
      </c>
      <c r="C129" s="22">
        <v>1</v>
      </c>
      <c r="D129" s="22">
        <v>0</v>
      </c>
      <c r="E129" s="22">
        <v>0</v>
      </c>
      <c r="F129" s="22">
        <v>0</v>
      </c>
      <c r="G129" s="22">
        <v>0</v>
      </c>
      <c r="H129" s="23">
        <v>2</v>
      </c>
      <c r="I129" s="24">
        <v>310.73</v>
      </c>
    </row>
    <row r="130" spans="1:9" x14ac:dyDescent="0.3">
      <c r="A130" s="21" t="s">
        <v>49</v>
      </c>
      <c r="B130" s="22">
        <v>0</v>
      </c>
      <c r="C130" s="22">
        <v>2</v>
      </c>
      <c r="D130" s="22">
        <v>9</v>
      </c>
      <c r="E130" s="22">
        <v>0</v>
      </c>
      <c r="F130" s="22">
        <v>0</v>
      </c>
      <c r="G130" s="22">
        <v>0</v>
      </c>
      <c r="H130" s="23">
        <v>11</v>
      </c>
      <c r="I130" s="24">
        <v>2609.3200000000002</v>
      </c>
    </row>
    <row r="131" spans="1:9" x14ac:dyDescent="0.3">
      <c r="A131" s="21" t="s">
        <v>50</v>
      </c>
      <c r="B131" s="22">
        <v>19</v>
      </c>
      <c r="C131" s="22">
        <v>11</v>
      </c>
      <c r="D131" s="22">
        <v>19</v>
      </c>
      <c r="E131" s="22">
        <v>0</v>
      </c>
      <c r="F131" s="22">
        <v>0</v>
      </c>
      <c r="G131" s="22">
        <v>0</v>
      </c>
      <c r="H131" s="23">
        <v>49</v>
      </c>
      <c r="I131" s="24">
        <v>9229.0499999999993</v>
      </c>
    </row>
    <row r="132" spans="1:9" x14ac:dyDescent="0.3">
      <c r="A132" s="21" t="s">
        <v>52</v>
      </c>
      <c r="B132" s="22">
        <v>0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3">
        <v>0</v>
      </c>
      <c r="I132" s="24">
        <v>0</v>
      </c>
    </row>
    <row r="133" spans="1:9" x14ac:dyDescent="0.3">
      <c r="A133" s="21" t="s">
        <v>53</v>
      </c>
      <c r="B133" s="22">
        <v>3</v>
      </c>
      <c r="C133" s="22">
        <v>0</v>
      </c>
      <c r="D133" s="22">
        <v>0</v>
      </c>
      <c r="E133" s="22">
        <v>0</v>
      </c>
      <c r="F133" s="22">
        <v>0</v>
      </c>
      <c r="G133" s="22">
        <v>5</v>
      </c>
      <c r="H133" s="23">
        <v>8</v>
      </c>
      <c r="I133" s="24">
        <v>2279.91</v>
      </c>
    </row>
    <row r="134" spans="1:9" x14ac:dyDescent="0.3">
      <c r="A134" s="21" t="s">
        <v>55</v>
      </c>
      <c r="B134" s="22">
        <v>106</v>
      </c>
      <c r="C134" s="22">
        <v>133</v>
      </c>
      <c r="D134" s="22">
        <v>32</v>
      </c>
      <c r="E134" s="22">
        <v>0</v>
      </c>
      <c r="F134" s="22">
        <v>0</v>
      </c>
      <c r="G134" s="22">
        <v>0</v>
      </c>
      <c r="H134" s="23">
        <v>271</v>
      </c>
      <c r="I134" s="24">
        <v>45767.55</v>
      </c>
    </row>
    <row r="135" spans="1:9" x14ac:dyDescent="0.3">
      <c r="A135" s="21" t="s">
        <v>56</v>
      </c>
      <c r="B135" s="22">
        <v>1176</v>
      </c>
      <c r="C135" s="22">
        <v>43</v>
      </c>
      <c r="D135" s="22">
        <v>71</v>
      </c>
      <c r="E135" s="22">
        <v>7</v>
      </c>
      <c r="F135" s="22">
        <v>3</v>
      </c>
      <c r="G135" s="22">
        <v>0</v>
      </c>
      <c r="H135" s="23">
        <v>1300</v>
      </c>
      <c r="I135" s="24">
        <v>183986.82</v>
      </c>
    </row>
    <row r="136" spans="1:9" x14ac:dyDescent="0.3">
      <c r="A136" s="21" t="s">
        <v>57</v>
      </c>
      <c r="B136" s="22">
        <v>292</v>
      </c>
      <c r="C136" s="22">
        <v>127</v>
      </c>
      <c r="D136" s="22">
        <v>51</v>
      </c>
      <c r="E136" s="22">
        <v>19</v>
      </c>
      <c r="F136" s="22">
        <v>0</v>
      </c>
      <c r="G136" s="22">
        <v>2</v>
      </c>
      <c r="H136" s="23">
        <v>491</v>
      </c>
      <c r="I136" s="24">
        <v>80595.91</v>
      </c>
    </row>
    <row r="137" spans="1:9" x14ac:dyDescent="0.3">
      <c r="A137" s="21"/>
      <c r="B137" s="22"/>
      <c r="C137" s="22"/>
      <c r="D137" s="22"/>
      <c r="E137" s="22"/>
      <c r="F137" s="22"/>
      <c r="G137" s="22"/>
      <c r="H137" s="23"/>
      <c r="I137" s="24"/>
    </row>
    <row r="138" spans="1:9" x14ac:dyDescent="0.3">
      <c r="A138" s="21"/>
      <c r="B138" s="22"/>
      <c r="C138" s="22"/>
      <c r="D138" s="22"/>
      <c r="E138" s="22"/>
      <c r="F138" s="22"/>
      <c r="G138" s="22"/>
      <c r="H138" s="23"/>
      <c r="I138" s="24"/>
    </row>
    <row r="139" spans="1:9" x14ac:dyDescent="0.3">
      <c r="A139" s="21" t="s">
        <v>8</v>
      </c>
      <c r="B139" s="22">
        <f t="shared" ref="B139:I139" si="7">SUM(B122:B138)</f>
        <v>41723</v>
      </c>
      <c r="C139" s="22">
        <f t="shared" si="7"/>
        <v>14068</v>
      </c>
      <c r="D139" s="22">
        <f t="shared" si="7"/>
        <v>4828</v>
      </c>
      <c r="E139" s="22">
        <f t="shared" si="7"/>
        <v>969</v>
      </c>
      <c r="F139" s="22">
        <f t="shared" si="7"/>
        <v>159</v>
      </c>
      <c r="G139" s="22">
        <f t="shared" si="7"/>
        <v>635</v>
      </c>
      <c r="H139" s="23">
        <f t="shared" si="7"/>
        <v>62382</v>
      </c>
      <c r="I139" s="24">
        <f t="shared" si="7"/>
        <v>9824513.1400000025</v>
      </c>
    </row>
    <row r="140" spans="1:9" x14ac:dyDescent="0.3">
      <c r="A140" s="32"/>
      <c r="B140" s="32"/>
      <c r="C140" s="32"/>
      <c r="D140" s="32"/>
      <c r="E140" s="32"/>
      <c r="F140" s="32"/>
      <c r="G140" s="32"/>
      <c r="H140" s="32"/>
      <c r="I140" s="32"/>
    </row>
    <row r="141" spans="1:9" ht="15" thickBot="1" x14ac:dyDescent="0.35">
      <c r="A141" s="29"/>
      <c r="B141" s="30"/>
      <c r="C141" s="30"/>
      <c r="D141" s="30"/>
      <c r="E141" s="30"/>
      <c r="F141" s="30"/>
      <c r="G141" s="30"/>
      <c r="H141" s="30"/>
      <c r="I141" s="31"/>
    </row>
    <row r="142" spans="1:9" ht="16.2" thickBot="1" x14ac:dyDescent="0.35">
      <c r="A142" s="61" t="s">
        <v>65</v>
      </c>
      <c r="B142" s="62"/>
      <c r="C142" s="62"/>
      <c r="D142" s="62"/>
      <c r="E142" s="62"/>
      <c r="F142" s="62"/>
      <c r="G142" s="63"/>
      <c r="H142" s="64">
        <f>+$H$4</f>
        <v>5632231.5</v>
      </c>
      <c r="I142" s="63"/>
    </row>
    <row r="143" spans="1:9" ht="15.6" x14ac:dyDescent="0.3">
      <c r="A143" s="18" t="s">
        <v>32</v>
      </c>
      <c r="B143" s="19" t="s">
        <v>33</v>
      </c>
      <c r="C143" s="19" t="s">
        <v>34</v>
      </c>
      <c r="D143" s="19" t="s">
        <v>35</v>
      </c>
      <c r="E143" s="19" t="s">
        <v>36</v>
      </c>
      <c r="F143" s="19" t="s">
        <v>37</v>
      </c>
      <c r="G143" s="19" t="s">
        <v>38</v>
      </c>
      <c r="H143" s="19" t="s">
        <v>8</v>
      </c>
      <c r="I143" s="20" t="s">
        <v>39</v>
      </c>
    </row>
    <row r="144" spans="1:9" x14ac:dyDescent="0.3">
      <c r="A144" s="21" t="s">
        <v>40</v>
      </c>
      <c r="B144" s="22">
        <v>171505</v>
      </c>
      <c r="C144" s="22">
        <v>17895</v>
      </c>
      <c r="D144" s="22">
        <v>5212</v>
      </c>
      <c r="E144" s="22">
        <v>928</v>
      </c>
      <c r="F144" s="22">
        <v>104</v>
      </c>
      <c r="G144" s="22">
        <v>846</v>
      </c>
      <c r="H144" s="23">
        <v>196490</v>
      </c>
      <c r="I144" s="24">
        <v>20087906.73</v>
      </c>
    </row>
    <row r="145" spans="1:9" x14ac:dyDescent="0.3">
      <c r="A145" s="21" t="s">
        <v>41</v>
      </c>
      <c r="B145" s="22">
        <v>34</v>
      </c>
      <c r="C145" s="22">
        <v>2</v>
      </c>
      <c r="D145" s="22">
        <v>1</v>
      </c>
      <c r="E145" s="22">
        <v>1</v>
      </c>
      <c r="F145" s="22">
        <v>0</v>
      </c>
      <c r="G145" s="22">
        <v>0</v>
      </c>
      <c r="H145" s="23">
        <v>38</v>
      </c>
      <c r="I145" s="24">
        <v>3906.55</v>
      </c>
    </row>
    <row r="146" spans="1:9" x14ac:dyDescent="0.3">
      <c r="A146" s="21" t="s">
        <v>42</v>
      </c>
      <c r="B146" s="22">
        <v>22993</v>
      </c>
      <c r="C146" s="22">
        <v>30775</v>
      </c>
      <c r="D146" s="22">
        <v>7204</v>
      </c>
      <c r="E146" s="22">
        <v>925</v>
      </c>
      <c r="F146" s="22">
        <v>352</v>
      </c>
      <c r="G146" s="22">
        <v>1914</v>
      </c>
      <c r="H146" s="23">
        <v>64163</v>
      </c>
      <c r="I146" s="24">
        <v>8288919.8200000003</v>
      </c>
    </row>
    <row r="147" spans="1:9" x14ac:dyDescent="0.3">
      <c r="A147" s="21" t="s">
        <v>43</v>
      </c>
      <c r="B147" s="22">
        <v>24</v>
      </c>
      <c r="C147" s="22">
        <v>6</v>
      </c>
      <c r="D147" s="22">
        <v>2</v>
      </c>
      <c r="E147" s="22">
        <v>0</v>
      </c>
      <c r="F147" s="22">
        <v>0</v>
      </c>
      <c r="G147" s="22">
        <v>0</v>
      </c>
      <c r="H147" s="23">
        <v>32</v>
      </c>
      <c r="I147" s="24">
        <v>3427.64</v>
      </c>
    </row>
    <row r="148" spans="1:9" x14ac:dyDescent="0.3">
      <c r="A148" s="21" t="s">
        <v>44</v>
      </c>
      <c r="B148" s="22">
        <v>20961</v>
      </c>
      <c r="C148" s="22">
        <v>28706</v>
      </c>
      <c r="D148" s="22">
        <v>14450</v>
      </c>
      <c r="E148" s="22">
        <v>7092</v>
      </c>
      <c r="F148" s="22">
        <v>1519</v>
      </c>
      <c r="G148" s="22">
        <v>1600</v>
      </c>
      <c r="H148" s="23">
        <v>74328</v>
      </c>
      <c r="I148" s="24">
        <v>10719422.73</v>
      </c>
    </row>
    <row r="149" spans="1:9" x14ac:dyDescent="0.3">
      <c r="A149" s="21" t="s">
        <v>45</v>
      </c>
      <c r="B149" s="22">
        <v>8126</v>
      </c>
      <c r="C149" s="22">
        <v>600</v>
      </c>
      <c r="D149" s="22">
        <v>71</v>
      </c>
      <c r="E149" s="22">
        <v>19</v>
      </c>
      <c r="F149" s="22">
        <v>1</v>
      </c>
      <c r="G149" s="22">
        <v>12</v>
      </c>
      <c r="H149" s="23">
        <v>8829</v>
      </c>
      <c r="I149" s="24">
        <v>873717.45</v>
      </c>
    </row>
    <row r="150" spans="1:9" x14ac:dyDescent="0.3">
      <c r="A150" s="21" t="s">
        <v>46</v>
      </c>
      <c r="B150" s="22">
        <v>2119</v>
      </c>
      <c r="C150" s="22">
        <v>188</v>
      </c>
      <c r="D150" s="22">
        <v>2</v>
      </c>
      <c r="E150" s="22">
        <v>0</v>
      </c>
      <c r="F150" s="22">
        <v>0</v>
      </c>
      <c r="G150" s="22">
        <v>0</v>
      </c>
      <c r="H150" s="23">
        <v>2309</v>
      </c>
      <c r="I150" s="24">
        <v>226899.45</v>
      </c>
    </row>
    <row r="151" spans="1:9" x14ac:dyDescent="0.3">
      <c r="A151" s="21" t="s">
        <v>47</v>
      </c>
      <c r="B151" s="22">
        <v>11</v>
      </c>
      <c r="C151" s="22">
        <v>32</v>
      </c>
      <c r="D151" s="22">
        <v>1</v>
      </c>
      <c r="E151" s="22">
        <v>0</v>
      </c>
      <c r="F151" s="22">
        <v>0</v>
      </c>
      <c r="G151" s="22">
        <v>0</v>
      </c>
      <c r="H151" s="23">
        <v>44</v>
      </c>
      <c r="I151" s="24">
        <v>5362</v>
      </c>
    </row>
    <row r="152" spans="1:9" x14ac:dyDescent="0.3">
      <c r="A152" s="21" t="s">
        <v>49</v>
      </c>
      <c r="B152" s="22">
        <v>51</v>
      </c>
      <c r="C152" s="22">
        <v>294</v>
      </c>
      <c r="D152" s="22">
        <v>440</v>
      </c>
      <c r="E152" s="22">
        <v>59</v>
      </c>
      <c r="F152" s="22">
        <v>0</v>
      </c>
      <c r="G152" s="22">
        <v>36</v>
      </c>
      <c r="H152" s="23">
        <v>880</v>
      </c>
      <c r="I152" s="24">
        <v>145406.35999999999</v>
      </c>
    </row>
    <row r="153" spans="1:9" x14ac:dyDescent="0.3">
      <c r="A153" s="21" t="s">
        <v>50</v>
      </c>
      <c r="B153" s="22">
        <v>210</v>
      </c>
      <c r="C153" s="22">
        <v>275</v>
      </c>
      <c r="D153" s="22">
        <v>257</v>
      </c>
      <c r="E153" s="22">
        <v>0</v>
      </c>
      <c r="F153" s="22">
        <v>0</v>
      </c>
      <c r="G153" s="22">
        <v>0</v>
      </c>
      <c r="H153" s="23">
        <v>742</v>
      </c>
      <c r="I153" s="24">
        <v>102085.82</v>
      </c>
    </row>
    <row r="154" spans="1:9" x14ac:dyDescent="0.3">
      <c r="A154" s="21" t="s">
        <v>52</v>
      </c>
      <c r="B154" s="22">
        <v>1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3">
        <v>1</v>
      </c>
      <c r="I154" s="24">
        <v>95.45</v>
      </c>
    </row>
    <row r="155" spans="1:9" x14ac:dyDescent="0.3">
      <c r="A155" s="21" t="s">
        <v>53</v>
      </c>
      <c r="B155" s="22">
        <v>24</v>
      </c>
      <c r="C155" s="22">
        <v>6</v>
      </c>
      <c r="D155" s="22">
        <v>8</v>
      </c>
      <c r="E155" s="22">
        <v>84</v>
      </c>
      <c r="F155" s="22">
        <v>1</v>
      </c>
      <c r="G155" s="22">
        <v>139</v>
      </c>
      <c r="H155" s="23">
        <v>262</v>
      </c>
      <c r="I155" s="24">
        <v>61310.55</v>
      </c>
    </row>
    <row r="156" spans="1:9" x14ac:dyDescent="0.3">
      <c r="A156" s="21" t="s">
        <v>55</v>
      </c>
      <c r="B156" s="22">
        <v>499</v>
      </c>
      <c r="C156" s="22">
        <v>576</v>
      </c>
      <c r="D156" s="22">
        <v>0</v>
      </c>
      <c r="E156" s="22">
        <v>0</v>
      </c>
      <c r="F156" s="22">
        <v>0</v>
      </c>
      <c r="G156" s="22">
        <v>0</v>
      </c>
      <c r="H156" s="23">
        <v>1075</v>
      </c>
      <c r="I156" s="24">
        <v>121988.18</v>
      </c>
    </row>
    <row r="157" spans="1:9" x14ac:dyDescent="0.3">
      <c r="A157" s="21" t="s">
        <v>56</v>
      </c>
      <c r="B157" s="22">
        <v>2956</v>
      </c>
      <c r="C157" s="22">
        <v>868</v>
      </c>
      <c r="D157" s="22">
        <v>214</v>
      </c>
      <c r="E157" s="22">
        <v>39</v>
      </c>
      <c r="F157" s="22">
        <v>0</v>
      </c>
      <c r="G157" s="22">
        <v>4</v>
      </c>
      <c r="H157" s="23">
        <v>4081</v>
      </c>
      <c r="I157" s="24">
        <v>442709.82</v>
      </c>
    </row>
    <row r="158" spans="1:9" x14ac:dyDescent="0.3">
      <c r="A158" s="21" t="s">
        <v>57</v>
      </c>
      <c r="B158" s="22">
        <v>3923</v>
      </c>
      <c r="C158" s="22">
        <v>3006</v>
      </c>
      <c r="D158" s="22">
        <v>1374</v>
      </c>
      <c r="E158" s="22">
        <v>242</v>
      </c>
      <c r="F158" s="22">
        <v>5</v>
      </c>
      <c r="G158" s="22">
        <v>52</v>
      </c>
      <c r="H158" s="23">
        <v>8602</v>
      </c>
      <c r="I158" s="24">
        <v>1080468.9099999999</v>
      </c>
    </row>
    <row r="159" spans="1:9" x14ac:dyDescent="0.3">
      <c r="A159" s="21"/>
      <c r="B159" s="22"/>
      <c r="C159" s="22"/>
      <c r="D159" s="22"/>
      <c r="E159" s="22"/>
      <c r="F159" s="22"/>
      <c r="G159" s="22"/>
      <c r="H159" s="23"/>
      <c r="I159" s="24"/>
    </row>
    <row r="160" spans="1:9" x14ac:dyDescent="0.3">
      <c r="A160" s="21"/>
      <c r="B160" s="22"/>
      <c r="C160" s="22"/>
      <c r="D160" s="22"/>
      <c r="E160" s="22"/>
      <c r="F160" s="22"/>
      <c r="G160" s="22"/>
      <c r="H160" s="23"/>
      <c r="I160" s="24"/>
    </row>
    <row r="161" spans="1:9" x14ac:dyDescent="0.3">
      <c r="A161" s="21"/>
      <c r="B161" s="22"/>
      <c r="C161" s="22"/>
      <c r="D161" s="22"/>
      <c r="E161" s="22"/>
      <c r="F161" s="22"/>
      <c r="G161" s="22"/>
      <c r="H161" s="23"/>
      <c r="I161" s="24"/>
    </row>
    <row r="162" spans="1:9" x14ac:dyDescent="0.3">
      <c r="A162" s="21" t="s">
        <v>8</v>
      </c>
      <c r="B162" s="22">
        <f t="shared" ref="B162:G162" si="8">SUM(B144:B161)</f>
        <v>233437</v>
      </c>
      <c r="C162" s="22">
        <f t="shared" si="8"/>
        <v>83229</v>
      </c>
      <c r="D162" s="22">
        <f t="shared" si="8"/>
        <v>29236</v>
      </c>
      <c r="E162" s="22">
        <f t="shared" si="8"/>
        <v>9389</v>
      </c>
      <c r="F162" s="22">
        <f t="shared" si="8"/>
        <v>1982</v>
      </c>
      <c r="G162" s="22">
        <f t="shared" si="8"/>
        <v>4603</v>
      </c>
      <c r="H162" s="23">
        <f>SUM(H144:H161)</f>
        <v>361876</v>
      </c>
      <c r="I162" s="24">
        <f>SUM(I144:I161)</f>
        <v>42163627.460000001</v>
      </c>
    </row>
    <row r="163" spans="1:9" ht="15" thickBot="1" x14ac:dyDescent="0.35">
      <c r="A163" s="29"/>
      <c r="B163" s="30"/>
      <c r="C163" s="30"/>
      <c r="D163" s="30"/>
      <c r="E163" s="30"/>
      <c r="F163" s="30"/>
      <c r="G163" s="30"/>
      <c r="H163" s="30"/>
      <c r="I163" s="31"/>
    </row>
    <row r="164" spans="1:9" ht="16.2" thickBot="1" x14ac:dyDescent="0.35">
      <c r="A164" s="61" t="s">
        <v>66</v>
      </c>
      <c r="B164" s="62"/>
      <c r="C164" s="62"/>
      <c r="D164" s="62"/>
      <c r="E164" s="62"/>
      <c r="F164" s="62"/>
      <c r="G164" s="63"/>
      <c r="H164" s="64">
        <f>+$H$4</f>
        <v>5632231.5</v>
      </c>
      <c r="I164" s="63"/>
    </row>
    <row r="165" spans="1:9" ht="15.6" x14ac:dyDescent="0.3">
      <c r="A165" s="18" t="s">
        <v>32</v>
      </c>
      <c r="B165" s="19" t="s">
        <v>33</v>
      </c>
      <c r="C165" s="19" t="s">
        <v>34</v>
      </c>
      <c r="D165" s="19" t="s">
        <v>35</v>
      </c>
      <c r="E165" s="19" t="s">
        <v>36</v>
      </c>
      <c r="F165" s="19" t="s">
        <v>37</v>
      </c>
      <c r="G165" s="19" t="s">
        <v>38</v>
      </c>
      <c r="H165" s="19" t="s">
        <v>8</v>
      </c>
      <c r="I165" s="20" t="s">
        <v>39</v>
      </c>
    </row>
    <row r="166" spans="1:9" x14ac:dyDescent="0.3">
      <c r="A166" s="21" t="s">
        <v>40</v>
      </c>
      <c r="B166" s="22">
        <v>25113</v>
      </c>
      <c r="C166" s="22">
        <v>1502</v>
      </c>
      <c r="D166" s="22">
        <v>710</v>
      </c>
      <c r="E166" s="22">
        <v>233</v>
      </c>
      <c r="F166" s="22">
        <v>103</v>
      </c>
      <c r="G166" s="22">
        <v>59</v>
      </c>
      <c r="H166" s="23">
        <v>27720</v>
      </c>
      <c r="I166" s="24">
        <v>1645552.14</v>
      </c>
    </row>
    <row r="167" spans="1:9" x14ac:dyDescent="0.3">
      <c r="A167" s="21" t="s">
        <v>41</v>
      </c>
      <c r="B167" s="22">
        <v>14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3">
        <v>14</v>
      </c>
      <c r="I167" s="24">
        <v>775.09</v>
      </c>
    </row>
    <row r="168" spans="1:9" x14ac:dyDescent="0.3">
      <c r="A168" s="21" t="s">
        <v>42</v>
      </c>
      <c r="B168" s="22">
        <v>2633</v>
      </c>
      <c r="C168" s="22">
        <v>3317</v>
      </c>
      <c r="D168" s="22">
        <v>702</v>
      </c>
      <c r="E168" s="22">
        <v>85</v>
      </c>
      <c r="F168" s="22">
        <v>39</v>
      </c>
      <c r="G168" s="22">
        <v>67</v>
      </c>
      <c r="H168" s="23">
        <v>6843</v>
      </c>
      <c r="I168" s="24">
        <v>516965.55</v>
      </c>
    </row>
    <row r="169" spans="1:9" x14ac:dyDescent="0.3">
      <c r="A169" s="21" t="s">
        <v>43</v>
      </c>
      <c r="B169" s="22">
        <v>1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3">
        <v>1</v>
      </c>
      <c r="I169" s="24">
        <v>55.36</v>
      </c>
    </row>
    <row r="170" spans="1:9" x14ac:dyDescent="0.3">
      <c r="A170" s="21" t="s">
        <v>44</v>
      </c>
      <c r="B170" s="22">
        <v>3832</v>
      </c>
      <c r="C170" s="22">
        <v>2215</v>
      </c>
      <c r="D170" s="22">
        <v>1451</v>
      </c>
      <c r="E170" s="22">
        <v>863</v>
      </c>
      <c r="F170" s="22">
        <v>356</v>
      </c>
      <c r="G170" s="22">
        <v>103</v>
      </c>
      <c r="H170" s="23">
        <v>8820</v>
      </c>
      <c r="I170" s="24">
        <v>736777.45</v>
      </c>
    </row>
    <row r="171" spans="1:9" x14ac:dyDescent="0.3">
      <c r="A171" s="21" t="s">
        <v>45</v>
      </c>
      <c r="B171" s="22">
        <v>804</v>
      </c>
      <c r="C171" s="22">
        <v>59</v>
      </c>
      <c r="D171" s="22">
        <v>7</v>
      </c>
      <c r="E171" s="22">
        <v>4</v>
      </c>
      <c r="F171" s="22">
        <v>0</v>
      </c>
      <c r="G171" s="22">
        <v>2</v>
      </c>
      <c r="H171" s="23">
        <v>876</v>
      </c>
      <c r="I171" s="24">
        <v>50875.27</v>
      </c>
    </row>
    <row r="172" spans="1:9" x14ac:dyDescent="0.3">
      <c r="A172" s="21" t="s">
        <v>46</v>
      </c>
      <c r="B172" s="22">
        <v>420</v>
      </c>
      <c r="C172" s="22">
        <v>15</v>
      </c>
      <c r="D172" s="22">
        <v>6</v>
      </c>
      <c r="E172" s="22">
        <v>2</v>
      </c>
      <c r="F172" s="22">
        <v>2</v>
      </c>
      <c r="G172" s="22">
        <v>0</v>
      </c>
      <c r="H172" s="23">
        <v>445</v>
      </c>
      <c r="I172" s="24">
        <v>25688.86</v>
      </c>
    </row>
    <row r="173" spans="1:9" x14ac:dyDescent="0.3">
      <c r="A173" s="21" t="s">
        <v>49</v>
      </c>
      <c r="B173" s="22">
        <v>2</v>
      </c>
      <c r="C173" s="22">
        <v>1</v>
      </c>
      <c r="D173" s="22">
        <v>2</v>
      </c>
      <c r="E173" s="22">
        <v>0</v>
      </c>
      <c r="F173" s="22">
        <v>0</v>
      </c>
      <c r="G173" s="22">
        <v>0</v>
      </c>
      <c r="H173" s="23">
        <v>5</v>
      </c>
      <c r="I173" s="24">
        <v>410.32</v>
      </c>
    </row>
    <row r="174" spans="1:9" x14ac:dyDescent="0.3">
      <c r="A174" s="21" t="s">
        <v>50</v>
      </c>
      <c r="B174" s="22">
        <v>0</v>
      </c>
      <c r="C174" s="22">
        <v>2</v>
      </c>
      <c r="D174" s="22">
        <v>3</v>
      </c>
      <c r="E174" s="22">
        <v>0</v>
      </c>
      <c r="F174" s="22">
        <v>0</v>
      </c>
      <c r="G174" s="22">
        <v>0</v>
      </c>
      <c r="H174" s="23">
        <v>5</v>
      </c>
      <c r="I174" s="24">
        <v>489.41</v>
      </c>
    </row>
    <row r="175" spans="1:9" x14ac:dyDescent="0.3">
      <c r="A175" s="21" t="s">
        <v>52</v>
      </c>
      <c r="B175" s="22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3">
        <v>0</v>
      </c>
      <c r="I175" s="24">
        <v>0</v>
      </c>
    </row>
    <row r="176" spans="1:9" x14ac:dyDescent="0.3">
      <c r="A176" s="21" t="s">
        <v>55</v>
      </c>
      <c r="B176" s="22">
        <v>38</v>
      </c>
      <c r="C176" s="22">
        <v>0</v>
      </c>
      <c r="D176" s="22">
        <v>0</v>
      </c>
      <c r="E176" s="22">
        <v>0</v>
      </c>
      <c r="F176" s="22">
        <v>0</v>
      </c>
      <c r="G176" s="22">
        <v>0</v>
      </c>
      <c r="H176" s="23">
        <v>38</v>
      </c>
      <c r="I176" s="24">
        <v>2103.8200000000002</v>
      </c>
    </row>
    <row r="177" spans="1:9" x14ac:dyDescent="0.3">
      <c r="A177" s="21" t="s">
        <v>56</v>
      </c>
      <c r="B177" s="22">
        <v>1170</v>
      </c>
      <c r="C177" s="22">
        <v>33</v>
      </c>
      <c r="D177" s="22">
        <v>12</v>
      </c>
      <c r="E177" s="22">
        <v>3</v>
      </c>
      <c r="F177" s="22">
        <v>0</v>
      </c>
      <c r="G177" s="22">
        <v>11</v>
      </c>
      <c r="H177" s="23">
        <v>1229</v>
      </c>
      <c r="I177" s="24">
        <v>70974.59</v>
      </c>
    </row>
    <row r="178" spans="1:9" x14ac:dyDescent="0.3">
      <c r="A178" s="21" t="s">
        <v>57</v>
      </c>
      <c r="B178" s="22">
        <v>516</v>
      </c>
      <c r="C178" s="22">
        <v>150</v>
      </c>
      <c r="D178" s="22">
        <v>84</v>
      </c>
      <c r="E178" s="22">
        <v>9</v>
      </c>
      <c r="F178" s="22">
        <v>0</v>
      </c>
      <c r="G178" s="22">
        <v>5</v>
      </c>
      <c r="H178" s="23">
        <v>764</v>
      </c>
      <c r="I178" s="24">
        <v>51840.45</v>
      </c>
    </row>
    <row r="179" spans="1:9" x14ac:dyDescent="0.3">
      <c r="A179" s="21"/>
      <c r="B179" s="22"/>
      <c r="C179" s="22"/>
      <c r="D179" s="22"/>
      <c r="E179" s="22"/>
      <c r="F179" s="22"/>
      <c r="G179" s="22"/>
      <c r="H179" s="23"/>
      <c r="I179" s="24"/>
    </row>
    <row r="180" spans="1:9" x14ac:dyDescent="0.3">
      <c r="A180" s="21"/>
      <c r="B180" s="22"/>
      <c r="C180" s="22"/>
      <c r="D180" s="22"/>
      <c r="E180" s="22"/>
      <c r="F180" s="22"/>
      <c r="G180" s="22"/>
      <c r="H180" s="23"/>
      <c r="I180" s="24"/>
    </row>
    <row r="181" spans="1:9" x14ac:dyDescent="0.3">
      <c r="A181" s="21" t="s">
        <v>8</v>
      </c>
      <c r="B181" s="22">
        <f t="shared" ref="B181:I181" si="9">SUM(B166:B180)</f>
        <v>34543</v>
      </c>
      <c r="C181" s="22">
        <f t="shared" si="9"/>
        <v>7294</v>
      </c>
      <c r="D181" s="22">
        <f t="shared" si="9"/>
        <v>2977</v>
      </c>
      <c r="E181" s="22">
        <f t="shared" si="9"/>
        <v>1199</v>
      </c>
      <c r="F181" s="22">
        <f t="shared" si="9"/>
        <v>500</v>
      </c>
      <c r="G181" s="22">
        <f t="shared" si="9"/>
        <v>247</v>
      </c>
      <c r="H181" s="23">
        <f t="shared" si="9"/>
        <v>46760</v>
      </c>
      <c r="I181" s="24">
        <f t="shared" si="9"/>
        <v>3102508.3099999996</v>
      </c>
    </row>
    <row r="182" spans="1:9" ht="15" thickBot="1" x14ac:dyDescent="0.35">
      <c r="A182" s="29"/>
      <c r="B182" s="30"/>
      <c r="C182" s="30"/>
      <c r="D182" s="30"/>
      <c r="E182" s="30"/>
      <c r="F182" s="30"/>
      <c r="G182" s="30"/>
      <c r="H182" s="30"/>
      <c r="I182" s="31"/>
    </row>
    <row r="183" spans="1:9" ht="16.2" thickBot="1" x14ac:dyDescent="0.35">
      <c r="A183" s="65" t="s">
        <v>67</v>
      </c>
      <c r="B183" s="66"/>
      <c r="C183" s="66"/>
      <c r="D183" s="66"/>
      <c r="E183" s="66"/>
      <c r="F183" s="66"/>
      <c r="G183" s="67"/>
      <c r="H183" s="64">
        <f>+$H$4</f>
        <v>5632231.5</v>
      </c>
      <c r="I183" s="63"/>
    </row>
    <row r="184" spans="1:9" ht="15.6" x14ac:dyDescent="0.3">
      <c r="A184" s="18" t="s">
        <v>32</v>
      </c>
      <c r="B184" s="19" t="s">
        <v>33</v>
      </c>
      <c r="C184" s="19" t="s">
        <v>34</v>
      </c>
      <c r="D184" s="19" t="s">
        <v>35</v>
      </c>
      <c r="E184" s="19" t="s">
        <v>36</v>
      </c>
      <c r="F184" s="19" t="s">
        <v>37</v>
      </c>
      <c r="G184" s="19" t="s">
        <v>38</v>
      </c>
      <c r="H184" s="19" t="s">
        <v>8</v>
      </c>
      <c r="I184" s="20" t="s">
        <v>39</v>
      </c>
    </row>
    <row r="185" spans="1:9" x14ac:dyDescent="0.3">
      <c r="A185" s="21" t="s">
        <v>68</v>
      </c>
      <c r="B185" s="22">
        <v>72155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3">
        <v>72155</v>
      </c>
      <c r="I185" s="24">
        <v>375206</v>
      </c>
    </row>
    <row r="186" spans="1:9" x14ac:dyDescent="0.3">
      <c r="A186" s="21"/>
      <c r="B186" s="22"/>
      <c r="C186" s="22"/>
      <c r="D186" s="22"/>
      <c r="E186" s="22"/>
      <c r="F186" s="22"/>
      <c r="G186" s="22"/>
      <c r="H186" s="23"/>
      <c r="I186" s="24"/>
    </row>
    <row r="187" spans="1:9" x14ac:dyDescent="0.3">
      <c r="A187" s="21"/>
      <c r="B187" s="22"/>
      <c r="C187" s="22"/>
      <c r="D187" s="22"/>
      <c r="E187" s="22"/>
      <c r="F187" s="22"/>
      <c r="G187" s="22"/>
      <c r="H187" s="23"/>
      <c r="I187" s="24"/>
    </row>
    <row r="188" spans="1:9" x14ac:dyDescent="0.3">
      <c r="A188" s="21"/>
      <c r="B188" s="22"/>
      <c r="C188" s="22"/>
      <c r="D188" s="22"/>
      <c r="E188" s="22"/>
      <c r="F188" s="22"/>
      <c r="G188" s="22"/>
      <c r="H188" s="23"/>
      <c r="I188" s="24"/>
    </row>
    <row r="189" spans="1:9" x14ac:dyDescent="0.3">
      <c r="A189" s="21" t="s">
        <v>8</v>
      </c>
      <c r="B189" s="22">
        <v>72155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3">
        <v>72155</v>
      </c>
      <c r="I189" s="24">
        <v>375206</v>
      </c>
    </row>
    <row r="190" spans="1:9" ht="15" thickBot="1" x14ac:dyDescent="0.35">
      <c r="A190" s="32"/>
      <c r="B190" s="32"/>
      <c r="C190" s="32"/>
      <c r="D190" s="32"/>
      <c r="E190" s="32"/>
      <c r="F190" s="32"/>
      <c r="G190" s="32"/>
      <c r="H190" s="32"/>
      <c r="I190" s="32"/>
    </row>
    <row r="191" spans="1:9" ht="16.2" thickBot="1" x14ac:dyDescent="0.35">
      <c r="A191" s="61" t="s">
        <v>69</v>
      </c>
      <c r="B191" s="62"/>
      <c r="C191" s="62"/>
      <c r="D191" s="62"/>
      <c r="E191" s="62"/>
      <c r="F191" s="62"/>
      <c r="G191" s="63"/>
      <c r="H191" s="64">
        <f>+$H$4</f>
        <v>5632231.5</v>
      </c>
      <c r="I191" s="68"/>
    </row>
    <row r="192" spans="1:9" ht="15.6" x14ac:dyDescent="0.3">
      <c r="A192" s="18" t="s">
        <v>32</v>
      </c>
      <c r="B192" s="19" t="s">
        <v>33</v>
      </c>
      <c r="C192" s="19" t="s">
        <v>34</v>
      </c>
      <c r="D192" s="19" t="s">
        <v>35</v>
      </c>
      <c r="E192" s="19" t="s">
        <v>36</v>
      </c>
      <c r="F192" s="19" t="s">
        <v>37</v>
      </c>
      <c r="G192" s="19" t="s">
        <v>38</v>
      </c>
      <c r="H192" s="19" t="s">
        <v>8</v>
      </c>
      <c r="I192" s="20" t="s">
        <v>39</v>
      </c>
    </row>
    <row r="193" spans="1:9" x14ac:dyDescent="0.3">
      <c r="A193" s="21" t="s">
        <v>40</v>
      </c>
      <c r="B193" s="22">
        <v>87615</v>
      </c>
      <c r="C193" s="22">
        <v>1389</v>
      </c>
      <c r="D193" s="22">
        <v>418</v>
      </c>
      <c r="E193" s="22">
        <v>258</v>
      </c>
      <c r="F193" s="22">
        <v>32</v>
      </c>
      <c r="G193" s="22">
        <v>149</v>
      </c>
      <c r="H193" s="23">
        <v>89861</v>
      </c>
      <c r="I193" s="24">
        <v>812833.59</v>
      </c>
    </row>
    <row r="194" spans="1:9" x14ac:dyDescent="0.3">
      <c r="A194" s="21" t="s">
        <v>42</v>
      </c>
      <c r="B194" s="22">
        <v>10963</v>
      </c>
      <c r="C194" s="22">
        <v>384</v>
      </c>
      <c r="D194" s="22">
        <v>171</v>
      </c>
      <c r="E194" s="22">
        <v>80</v>
      </c>
      <c r="F194" s="22">
        <v>23</v>
      </c>
      <c r="G194" s="22">
        <v>16</v>
      </c>
      <c r="H194" s="23">
        <v>11637</v>
      </c>
      <c r="I194" s="24">
        <v>105261.95</v>
      </c>
    </row>
    <row r="195" spans="1:9" x14ac:dyDescent="0.3">
      <c r="A195" s="21" t="s">
        <v>44</v>
      </c>
      <c r="B195" s="22">
        <v>5002</v>
      </c>
      <c r="C195" s="22">
        <v>931</v>
      </c>
      <c r="D195" s="22">
        <v>1113</v>
      </c>
      <c r="E195" s="22">
        <v>435</v>
      </c>
      <c r="F195" s="22">
        <v>125</v>
      </c>
      <c r="G195" s="22">
        <v>93</v>
      </c>
      <c r="H195" s="23">
        <v>7699</v>
      </c>
      <c r="I195" s="24">
        <v>69640.95</v>
      </c>
    </row>
    <row r="196" spans="1:9" x14ac:dyDescent="0.3">
      <c r="A196" s="21" t="s">
        <v>47</v>
      </c>
      <c r="B196" s="22">
        <v>1189</v>
      </c>
      <c r="C196" s="22">
        <v>308</v>
      </c>
      <c r="D196" s="22">
        <v>13</v>
      </c>
      <c r="E196" s="22">
        <v>7</v>
      </c>
      <c r="F196" s="22">
        <v>1</v>
      </c>
      <c r="G196" s="22">
        <v>2</v>
      </c>
      <c r="H196" s="23">
        <v>1520</v>
      </c>
      <c r="I196" s="24">
        <v>13749.09</v>
      </c>
    </row>
    <row r="197" spans="1:9" x14ac:dyDescent="0.3">
      <c r="A197" s="21" t="s">
        <v>49</v>
      </c>
      <c r="B197" s="22">
        <v>1022</v>
      </c>
      <c r="C197" s="22">
        <v>999</v>
      </c>
      <c r="D197" s="22">
        <v>1266</v>
      </c>
      <c r="E197" s="22">
        <v>723</v>
      </c>
      <c r="F197" s="22">
        <v>71</v>
      </c>
      <c r="G197" s="22">
        <v>207</v>
      </c>
      <c r="H197" s="23">
        <v>4288</v>
      </c>
      <c r="I197" s="24">
        <v>38786.910000000003</v>
      </c>
    </row>
    <row r="198" spans="1:9" x14ac:dyDescent="0.3">
      <c r="A198" s="21" t="s">
        <v>50</v>
      </c>
      <c r="B198" s="22">
        <v>1164</v>
      </c>
      <c r="C198" s="22">
        <v>268</v>
      </c>
      <c r="D198" s="22">
        <v>3636</v>
      </c>
      <c r="E198" s="22">
        <v>0</v>
      </c>
      <c r="F198" s="22">
        <v>0</v>
      </c>
      <c r="G198" s="22">
        <v>0</v>
      </c>
      <c r="H198" s="23">
        <v>5068</v>
      </c>
      <c r="I198" s="24">
        <v>45842.36</v>
      </c>
    </row>
    <row r="199" spans="1:9" x14ac:dyDescent="0.3">
      <c r="A199" s="21" t="s">
        <v>53</v>
      </c>
      <c r="B199" s="22">
        <v>618</v>
      </c>
      <c r="C199" s="22">
        <v>13</v>
      </c>
      <c r="D199" s="22">
        <v>14</v>
      </c>
      <c r="E199" s="22">
        <v>17</v>
      </c>
      <c r="F199" s="22">
        <v>5</v>
      </c>
      <c r="G199" s="22">
        <v>35</v>
      </c>
      <c r="H199" s="23">
        <v>702</v>
      </c>
      <c r="I199" s="24">
        <v>6349.91</v>
      </c>
    </row>
    <row r="200" spans="1:9" x14ac:dyDescent="0.3">
      <c r="A200" s="21" t="s">
        <v>55</v>
      </c>
      <c r="B200" s="22">
        <v>2175</v>
      </c>
      <c r="C200" s="22">
        <v>2648</v>
      </c>
      <c r="D200" s="22">
        <v>75</v>
      </c>
      <c r="E200" s="22">
        <v>259</v>
      </c>
      <c r="F200" s="22">
        <v>170</v>
      </c>
      <c r="G200" s="22">
        <v>172</v>
      </c>
      <c r="H200" s="23">
        <v>5499</v>
      </c>
      <c r="I200" s="24">
        <v>49740.95</v>
      </c>
    </row>
    <row r="201" spans="1:9" x14ac:dyDescent="0.3">
      <c r="A201" s="21"/>
      <c r="B201" s="22"/>
      <c r="C201" s="22"/>
      <c r="D201" s="22"/>
      <c r="E201" s="22"/>
      <c r="F201" s="22"/>
      <c r="G201" s="22"/>
      <c r="H201" s="23"/>
      <c r="I201" s="24"/>
    </row>
    <row r="202" spans="1:9" x14ac:dyDescent="0.3">
      <c r="A202" s="21"/>
      <c r="B202" s="22"/>
      <c r="C202" s="22"/>
      <c r="D202" s="22"/>
      <c r="E202" s="22"/>
      <c r="F202" s="22"/>
      <c r="G202" s="22"/>
      <c r="H202" s="23"/>
      <c r="I202" s="24"/>
    </row>
    <row r="203" spans="1:9" x14ac:dyDescent="0.3">
      <c r="A203" s="21"/>
      <c r="B203" s="22"/>
      <c r="C203" s="22"/>
      <c r="D203" s="22"/>
      <c r="E203" s="22"/>
      <c r="F203" s="22"/>
      <c r="G203" s="22"/>
      <c r="H203" s="23"/>
      <c r="I203" s="24"/>
    </row>
    <row r="204" spans="1:9" x14ac:dyDescent="0.3">
      <c r="A204" s="21" t="s">
        <v>8</v>
      </c>
      <c r="B204" s="22">
        <f>SUM(B193:B203)</f>
        <v>109748</v>
      </c>
      <c r="C204" s="22">
        <f t="shared" ref="C204:H204" si="10">SUM(C193:C201)</f>
        <v>6940</v>
      </c>
      <c r="D204" s="22">
        <f t="shared" si="10"/>
        <v>6706</v>
      </c>
      <c r="E204" s="22">
        <f t="shared" si="10"/>
        <v>1779</v>
      </c>
      <c r="F204" s="22">
        <f t="shared" si="10"/>
        <v>427</v>
      </c>
      <c r="G204" s="22">
        <f t="shared" si="10"/>
        <v>674</v>
      </c>
      <c r="H204" s="23">
        <f t="shared" si="10"/>
        <v>126274</v>
      </c>
      <c r="I204" s="24">
        <f>SUM(I193:I203)</f>
        <v>1142205.7099999997</v>
      </c>
    </row>
    <row r="205" spans="1:9" ht="15" thickBot="1" x14ac:dyDescent="0.35">
      <c r="A205" s="33"/>
      <c r="B205" s="34"/>
      <c r="C205" s="34"/>
      <c r="D205" s="34"/>
      <c r="E205" s="34"/>
      <c r="F205" s="34"/>
      <c r="G205" s="34"/>
      <c r="H205" s="34"/>
      <c r="I205" s="35"/>
    </row>
    <row r="206" spans="1:9" ht="16.2" thickBot="1" x14ac:dyDescent="0.35">
      <c r="A206" s="61" t="s">
        <v>70</v>
      </c>
      <c r="B206" s="62"/>
      <c r="C206" s="62"/>
      <c r="D206" s="62"/>
      <c r="E206" s="62"/>
      <c r="F206" s="62"/>
      <c r="G206" s="63"/>
      <c r="H206" s="64">
        <f>+$H$4</f>
        <v>5632231.5</v>
      </c>
      <c r="I206" s="63"/>
    </row>
    <row r="207" spans="1:9" ht="15.6" x14ac:dyDescent="0.3">
      <c r="A207" s="18" t="s">
        <v>32</v>
      </c>
      <c r="B207" s="19" t="s">
        <v>33</v>
      </c>
      <c r="C207" s="19" t="s">
        <v>34</v>
      </c>
      <c r="D207" s="19" t="s">
        <v>35</v>
      </c>
      <c r="E207" s="19" t="s">
        <v>36</v>
      </c>
      <c r="F207" s="19" t="s">
        <v>37</v>
      </c>
      <c r="G207" s="19" t="s">
        <v>38</v>
      </c>
      <c r="H207" s="19" t="s">
        <v>8</v>
      </c>
      <c r="I207" s="20" t="s">
        <v>39</v>
      </c>
    </row>
    <row r="208" spans="1:9" x14ac:dyDescent="0.3">
      <c r="A208" s="21" t="s">
        <v>40</v>
      </c>
      <c r="B208" s="22">
        <v>33044</v>
      </c>
      <c r="C208" s="22">
        <v>3199</v>
      </c>
      <c r="D208" s="22">
        <v>710</v>
      </c>
      <c r="E208" s="22">
        <v>146</v>
      </c>
      <c r="F208" s="22">
        <v>51</v>
      </c>
      <c r="G208" s="22">
        <v>145</v>
      </c>
      <c r="H208" s="23">
        <v>37295</v>
      </c>
      <c r="I208" s="24">
        <v>1554283.41</v>
      </c>
    </row>
    <row r="209" spans="1:9" x14ac:dyDescent="0.3">
      <c r="A209" s="21" t="s">
        <v>42</v>
      </c>
      <c r="B209" s="22">
        <v>2474</v>
      </c>
      <c r="C209" s="22">
        <v>2256</v>
      </c>
      <c r="D209" s="22">
        <v>375</v>
      </c>
      <c r="E209" s="22">
        <v>100</v>
      </c>
      <c r="F209" s="22">
        <v>23</v>
      </c>
      <c r="G209" s="22">
        <v>35</v>
      </c>
      <c r="H209" s="23">
        <v>5263</v>
      </c>
      <c r="I209" s="24">
        <v>259631.73</v>
      </c>
    </row>
    <row r="210" spans="1:9" x14ac:dyDescent="0.3">
      <c r="A210" s="21" t="s">
        <v>44</v>
      </c>
      <c r="B210" s="22">
        <v>10994</v>
      </c>
      <c r="C210" s="22">
        <v>8563</v>
      </c>
      <c r="D210" s="22">
        <v>3710</v>
      </c>
      <c r="E210" s="22">
        <v>1405</v>
      </c>
      <c r="F210" s="22">
        <v>309</v>
      </c>
      <c r="G210" s="22">
        <v>393</v>
      </c>
      <c r="H210" s="23">
        <v>25374</v>
      </c>
      <c r="I210" s="24">
        <v>1363410.82</v>
      </c>
    </row>
    <row r="211" spans="1:9" x14ac:dyDescent="0.3">
      <c r="A211" s="21" t="s">
        <v>47</v>
      </c>
      <c r="B211" s="22">
        <v>6</v>
      </c>
      <c r="C211" s="22">
        <v>17</v>
      </c>
      <c r="D211" s="22">
        <v>0</v>
      </c>
      <c r="E211" s="22">
        <v>0</v>
      </c>
      <c r="F211" s="22">
        <v>0</v>
      </c>
      <c r="G211" s="22">
        <v>0</v>
      </c>
      <c r="H211" s="23">
        <v>23</v>
      </c>
      <c r="I211" s="24">
        <v>1134.32</v>
      </c>
    </row>
    <row r="212" spans="1:9" x14ac:dyDescent="0.3">
      <c r="A212" s="21" t="s">
        <v>49</v>
      </c>
      <c r="B212" s="22">
        <v>8</v>
      </c>
      <c r="C212" s="22">
        <v>19</v>
      </c>
      <c r="D212" s="22">
        <v>3</v>
      </c>
      <c r="E212" s="22">
        <v>1</v>
      </c>
      <c r="F212" s="22">
        <v>0</v>
      </c>
      <c r="G212" s="22">
        <v>1</v>
      </c>
      <c r="H212" s="23">
        <v>32</v>
      </c>
      <c r="I212" s="24">
        <v>1743.68</v>
      </c>
    </row>
    <row r="213" spans="1:9" x14ac:dyDescent="0.3">
      <c r="A213" s="21" t="s">
        <v>50</v>
      </c>
      <c r="B213" s="22">
        <v>307</v>
      </c>
      <c r="C213" s="22">
        <v>334</v>
      </c>
      <c r="D213" s="22">
        <v>374</v>
      </c>
      <c r="E213" s="22">
        <v>0</v>
      </c>
      <c r="F213" s="22">
        <v>0</v>
      </c>
      <c r="G213" s="22">
        <v>0</v>
      </c>
      <c r="H213" s="23">
        <v>1015</v>
      </c>
      <c r="I213" s="24">
        <v>57457.18</v>
      </c>
    </row>
    <row r="214" spans="1:9" x14ac:dyDescent="0.3">
      <c r="A214" s="21" t="s">
        <v>52</v>
      </c>
      <c r="B214" s="22">
        <v>11</v>
      </c>
      <c r="C214" s="22">
        <v>1</v>
      </c>
      <c r="D214" s="22">
        <v>0</v>
      </c>
      <c r="E214" s="22">
        <v>0</v>
      </c>
      <c r="F214" s="22">
        <v>0</v>
      </c>
      <c r="G214" s="22">
        <v>0</v>
      </c>
      <c r="H214" s="23">
        <v>12</v>
      </c>
      <c r="I214" s="24">
        <v>484.86</v>
      </c>
    </row>
    <row r="215" spans="1:9" x14ac:dyDescent="0.3">
      <c r="A215" s="21" t="s">
        <v>53</v>
      </c>
      <c r="B215" s="22">
        <v>23</v>
      </c>
      <c r="C215" s="22">
        <v>25</v>
      </c>
      <c r="D215" s="22">
        <v>18</v>
      </c>
      <c r="E215" s="22">
        <v>50</v>
      </c>
      <c r="F215" s="22">
        <v>3</v>
      </c>
      <c r="G215" s="22">
        <v>108</v>
      </c>
      <c r="H215" s="23">
        <v>227</v>
      </c>
      <c r="I215" s="24">
        <v>20477.64</v>
      </c>
    </row>
    <row r="216" spans="1:9" x14ac:dyDescent="0.3">
      <c r="A216" s="21" t="s">
        <v>55</v>
      </c>
      <c r="B216" s="22">
        <v>630</v>
      </c>
      <c r="C216" s="22">
        <v>547</v>
      </c>
      <c r="D216" s="22">
        <v>0</v>
      </c>
      <c r="E216" s="22">
        <v>0</v>
      </c>
      <c r="F216" s="22">
        <v>0</v>
      </c>
      <c r="G216" s="22">
        <v>0</v>
      </c>
      <c r="H216" s="23">
        <v>1177</v>
      </c>
      <c r="I216" s="24">
        <v>53658.23</v>
      </c>
    </row>
    <row r="217" spans="1:9" x14ac:dyDescent="0.3">
      <c r="A217" s="21" t="s">
        <v>57</v>
      </c>
      <c r="B217" s="22">
        <v>0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3">
        <v>0</v>
      </c>
      <c r="I217" s="24">
        <v>0</v>
      </c>
    </row>
    <row r="218" spans="1:9" x14ac:dyDescent="0.3">
      <c r="A218" s="21"/>
      <c r="B218" s="22"/>
      <c r="C218" s="22"/>
      <c r="D218" s="22"/>
      <c r="E218" s="22"/>
      <c r="F218" s="22"/>
      <c r="G218" s="22"/>
      <c r="H218" s="23"/>
      <c r="I218" s="24"/>
    </row>
    <row r="219" spans="1:9" x14ac:dyDescent="0.3">
      <c r="A219" s="21"/>
      <c r="B219" s="22"/>
      <c r="C219" s="22"/>
      <c r="D219" s="22"/>
      <c r="E219" s="22"/>
      <c r="F219" s="22"/>
      <c r="G219" s="22"/>
      <c r="H219" s="23"/>
      <c r="I219" s="24"/>
    </row>
    <row r="220" spans="1:9" x14ac:dyDescent="0.3">
      <c r="A220" s="21"/>
      <c r="B220" s="22"/>
      <c r="C220" s="22"/>
      <c r="D220" s="22"/>
      <c r="E220" s="22"/>
      <c r="F220" s="22"/>
      <c r="G220" s="22"/>
      <c r="H220" s="23"/>
      <c r="I220" s="24"/>
    </row>
    <row r="221" spans="1:9" x14ac:dyDescent="0.3">
      <c r="A221" s="21" t="s">
        <v>8</v>
      </c>
      <c r="B221" s="22">
        <f t="shared" ref="B221:G221" si="11">SUM(B208:B220)</f>
        <v>47497</v>
      </c>
      <c r="C221" s="22">
        <f t="shared" si="11"/>
        <v>14961</v>
      </c>
      <c r="D221" s="22">
        <f t="shared" si="11"/>
        <v>5190</v>
      </c>
      <c r="E221" s="22">
        <f t="shared" si="11"/>
        <v>1702</v>
      </c>
      <c r="F221" s="22">
        <f t="shared" si="11"/>
        <v>386</v>
      </c>
      <c r="G221" s="22">
        <f t="shared" si="11"/>
        <v>682</v>
      </c>
      <c r="H221" s="23">
        <f>SUM(H208:H220)</f>
        <v>70418</v>
      </c>
      <c r="I221" s="24">
        <f>SUM(I208:I220)</f>
        <v>3312281.87</v>
      </c>
    </row>
    <row r="222" spans="1:9" ht="15" thickBot="1" x14ac:dyDescent="0.35">
      <c r="A222" s="29"/>
      <c r="B222" s="30"/>
      <c r="C222" s="30"/>
      <c r="D222" s="30"/>
      <c r="E222" s="30"/>
      <c r="F222" s="30"/>
      <c r="G222" s="30"/>
      <c r="H222" s="30"/>
      <c r="I222" s="31"/>
    </row>
    <row r="223" spans="1:9" ht="16.2" thickBot="1" x14ac:dyDescent="0.35">
      <c r="A223" s="61" t="s">
        <v>71</v>
      </c>
      <c r="B223" s="62"/>
      <c r="C223" s="62"/>
      <c r="D223" s="62"/>
      <c r="E223" s="62"/>
      <c r="F223" s="62"/>
      <c r="G223" s="63"/>
      <c r="H223" s="64">
        <f>+$H$4</f>
        <v>5632231.5</v>
      </c>
      <c r="I223" s="63"/>
    </row>
    <row r="224" spans="1:9" ht="15.6" x14ac:dyDescent="0.3">
      <c r="A224" s="18" t="s">
        <v>32</v>
      </c>
      <c r="B224" s="19" t="s">
        <v>33</v>
      </c>
      <c r="C224" s="19" t="s">
        <v>34</v>
      </c>
      <c r="D224" s="19" t="s">
        <v>35</v>
      </c>
      <c r="E224" s="19" t="s">
        <v>36</v>
      </c>
      <c r="F224" s="19" t="s">
        <v>37</v>
      </c>
      <c r="G224" s="19" t="s">
        <v>38</v>
      </c>
      <c r="H224" s="19" t="s">
        <v>8</v>
      </c>
      <c r="I224" s="20" t="s">
        <v>39</v>
      </c>
    </row>
    <row r="225" spans="1:9" x14ac:dyDescent="0.3">
      <c r="A225" s="21" t="s">
        <v>40</v>
      </c>
      <c r="B225" s="22">
        <v>4198</v>
      </c>
      <c r="C225" s="22">
        <v>422</v>
      </c>
      <c r="D225" s="22">
        <v>68</v>
      </c>
      <c r="E225" s="22">
        <v>6</v>
      </c>
      <c r="F225" s="22">
        <v>1</v>
      </c>
      <c r="G225" s="22">
        <v>25</v>
      </c>
      <c r="H225" s="23">
        <v>4720</v>
      </c>
      <c r="I225" s="24">
        <v>526860.18000000005</v>
      </c>
    </row>
    <row r="226" spans="1:9" x14ac:dyDescent="0.3">
      <c r="A226" s="21" t="s">
        <v>42</v>
      </c>
      <c r="B226" s="22">
        <v>342</v>
      </c>
      <c r="C226" s="22">
        <v>516</v>
      </c>
      <c r="D226" s="22">
        <v>65</v>
      </c>
      <c r="E226" s="22">
        <v>3</v>
      </c>
      <c r="F226" s="22">
        <v>2</v>
      </c>
      <c r="G226" s="22">
        <v>0</v>
      </c>
      <c r="H226" s="23">
        <v>928</v>
      </c>
      <c r="I226" s="24">
        <v>124194.41</v>
      </c>
    </row>
    <row r="227" spans="1:9" x14ac:dyDescent="0.3">
      <c r="A227" s="21" t="s">
        <v>44</v>
      </c>
      <c r="B227" s="22">
        <v>668</v>
      </c>
      <c r="C227" s="22">
        <v>424</v>
      </c>
      <c r="D227" s="22">
        <v>151</v>
      </c>
      <c r="E227" s="22">
        <v>58</v>
      </c>
      <c r="F227" s="22">
        <v>20</v>
      </c>
      <c r="G227" s="22">
        <v>30</v>
      </c>
      <c r="H227" s="23">
        <v>1351</v>
      </c>
      <c r="I227" s="24">
        <v>190308.18</v>
      </c>
    </row>
    <row r="228" spans="1:9" x14ac:dyDescent="0.3">
      <c r="A228" s="21" t="s">
        <v>49</v>
      </c>
      <c r="B228" s="22">
        <v>1</v>
      </c>
      <c r="C228" s="22">
        <v>0</v>
      </c>
      <c r="D228" s="22">
        <v>0</v>
      </c>
      <c r="E228" s="22">
        <v>0</v>
      </c>
      <c r="F228" s="22">
        <v>0</v>
      </c>
      <c r="G228" s="22">
        <v>0</v>
      </c>
      <c r="H228" s="23">
        <v>1</v>
      </c>
      <c r="I228" s="24">
        <v>105.68</v>
      </c>
    </row>
    <row r="229" spans="1:9" x14ac:dyDescent="0.3">
      <c r="A229" s="21" t="s">
        <v>50</v>
      </c>
      <c r="B229" s="22">
        <v>21</v>
      </c>
      <c r="C229" s="22">
        <v>25</v>
      </c>
      <c r="D229" s="22">
        <v>15</v>
      </c>
      <c r="E229" s="22">
        <v>0</v>
      </c>
      <c r="F229" s="22">
        <v>0</v>
      </c>
      <c r="G229" s="22">
        <v>0</v>
      </c>
      <c r="H229" s="23">
        <v>61</v>
      </c>
      <c r="I229" s="24">
        <v>8794.77</v>
      </c>
    </row>
    <row r="230" spans="1:9" x14ac:dyDescent="0.3">
      <c r="A230" s="21" t="s">
        <v>52</v>
      </c>
      <c r="B230" s="22">
        <v>0</v>
      </c>
      <c r="C230" s="22">
        <v>0</v>
      </c>
      <c r="D230" s="22">
        <v>0</v>
      </c>
      <c r="E230" s="22">
        <v>0</v>
      </c>
      <c r="F230" s="22">
        <v>0</v>
      </c>
      <c r="G230" s="22">
        <v>0</v>
      </c>
      <c r="H230" s="23">
        <v>0</v>
      </c>
      <c r="I230" s="24">
        <v>0</v>
      </c>
    </row>
    <row r="231" spans="1:9" x14ac:dyDescent="0.3">
      <c r="A231" s="21" t="s">
        <v>53</v>
      </c>
      <c r="B231" s="22">
        <v>0</v>
      </c>
      <c r="C231" s="22">
        <v>5</v>
      </c>
      <c r="D231" s="22">
        <v>1</v>
      </c>
      <c r="E231" s="22">
        <v>2</v>
      </c>
      <c r="F231" s="22">
        <v>1</v>
      </c>
      <c r="G231" s="22">
        <v>1</v>
      </c>
      <c r="H231" s="23">
        <v>10</v>
      </c>
      <c r="I231" s="24">
        <v>1987.91</v>
      </c>
    </row>
    <row r="232" spans="1:9" x14ac:dyDescent="0.3">
      <c r="A232" s="21" t="s">
        <v>55</v>
      </c>
      <c r="B232" s="22">
        <v>37</v>
      </c>
      <c r="C232" s="22">
        <v>54</v>
      </c>
      <c r="D232" s="22">
        <v>0</v>
      </c>
      <c r="E232" s="22">
        <v>0</v>
      </c>
      <c r="F232" s="22">
        <v>0</v>
      </c>
      <c r="G232" s="22">
        <v>0</v>
      </c>
      <c r="H232" s="23">
        <v>91</v>
      </c>
      <c r="I232" s="24">
        <v>11627.32</v>
      </c>
    </row>
    <row r="233" spans="1:9" x14ac:dyDescent="0.3">
      <c r="A233" s="21" t="s">
        <v>56</v>
      </c>
      <c r="B233" s="22">
        <v>3</v>
      </c>
      <c r="C233" s="22">
        <v>4</v>
      </c>
      <c r="D233" s="22">
        <v>0</v>
      </c>
      <c r="E233" s="22">
        <v>0</v>
      </c>
      <c r="F233" s="22">
        <v>0</v>
      </c>
      <c r="G233" s="22">
        <v>0</v>
      </c>
      <c r="H233" s="23">
        <v>7</v>
      </c>
      <c r="I233" s="24">
        <v>888.68</v>
      </c>
    </row>
    <row r="234" spans="1:9" x14ac:dyDescent="0.3">
      <c r="A234" s="21"/>
      <c r="B234" s="22"/>
      <c r="C234" s="22"/>
      <c r="D234" s="22"/>
      <c r="E234" s="22"/>
      <c r="F234" s="22"/>
      <c r="G234" s="22"/>
      <c r="H234" s="23"/>
      <c r="I234" s="24"/>
    </row>
    <row r="235" spans="1:9" x14ac:dyDescent="0.3">
      <c r="A235" s="21"/>
      <c r="B235" s="22"/>
      <c r="C235" s="22"/>
      <c r="D235" s="22"/>
      <c r="E235" s="22"/>
      <c r="F235" s="22"/>
      <c r="G235" s="22"/>
      <c r="H235" s="23"/>
      <c r="I235" s="24"/>
    </row>
    <row r="236" spans="1:9" x14ac:dyDescent="0.3">
      <c r="A236" s="21"/>
      <c r="B236" s="22"/>
      <c r="C236" s="22"/>
      <c r="D236" s="22"/>
      <c r="E236" s="22"/>
      <c r="F236" s="22"/>
      <c r="G236" s="22"/>
      <c r="H236" s="23"/>
      <c r="I236" s="24"/>
    </row>
    <row r="237" spans="1:9" x14ac:dyDescent="0.3">
      <c r="A237" s="21"/>
      <c r="B237" s="22"/>
      <c r="C237" s="22"/>
      <c r="D237" s="22"/>
      <c r="E237" s="22"/>
      <c r="F237" s="22"/>
      <c r="G237" s="22"/>
      <c r="H237" s="23"/>
      <c r="I237" s="24"/>
    </row>
    <row r="238" spans="1:9" x14ac:dyDescent="0.3">
      <c r="A238" s="21" t="s">
        <v>8</v>
      </c>
      <c r="B238" s="22">
        <f>SUM(B225:B237)</f>
        <v>5270</v>
      </c>
      <c r="C238" s="22">
        <f t="shared" ref="C238:H238" si="12">SUM(C225:C237)</f>
        <v>1450</v>
      </c>
      <c r="D238" s="22">
        <f t="shared" si="12"/>
        <v>300</v>
      </c>
      <c r="E238" s="22">
        <f t="shared" si="12"/>
        <v>69</v>
      </c>
      <c r="F238" s="22">
        <f t="shared" si="12"/>
        <v>24</v>
      </c>
      <c r="G238" s="22">
        <f t="shared" si="12"/>
        <v>56</v>
      </c>
      <c r="H238" s="23">
        <f t="shared" si="12"/>
        <v>7169</v>
      </c>
      <c r="I238" s="24">
        <f>SUM(I225:I237)</f>
        <v>864767.13000000012</v>
      </c>
    </row>
    <row r="239" spans="1:9" ht="15" thickBot="1" x14ac:dyDescent="0.35">
      <c r="A239" s="29"/>
      <c r="B239" s="30"/>
      <c r="C239" s="30"/>
      <c r="D239" s="30"/>
      <c r="E239" s="30"/>
      <c r="F239" s="30"/>
      <c r="G239" s="30"/>
      <c r="H239" s="30"/>
      <c r="I239" s="31"/>
    </row>
    <row r="240" spans="1:9" ht="16.2" thickBot="1" x14ac:dyDescent="0.35">
      <c r="A240" s="61" t="s">
        <v>72</v>
      </c>
      <c r="B240" s="62"/>
      <c r="C240" s="62"/>
      <c r="D240" s="62"/>
      <c r="E240" s="62"/>
      <c r="F240" s="62"/>
      <c r="G240" s="63"/>
      <c r="H240" s="64">
        <f>+$H$4</f>
        <v>5632231.5</v>
      </c>
      <c r="I240" s="63"/>
    </row>
    <row r="241" spans="1:9" ht="15.6" x14ac:dyDescent="0.3">
      <c r="A241" s="18" t="s">
        <v>32</v>
      </c>
      <c r="B241" s="19" t="s">
        <v>33</v>
      </c>
      <c r="C241" s="19" t="s">
        <v>34</v>
      </c>
      <c r="D241" s="19" t="s">
        <v>35</v>
      </c>
      <c r="E241" s="19" t="s">
        <v>36</v>
      </c>
      <c r="F241" s="19" t="s">
        <v>37</v>
      </c>
      <c r="G241" s="19" t="s">
        <v>38</v>
      </c>
      <c r="H241" s="19" t="s">
        <v>8</v>
      </c>
      <c r="I241" s="20" t="s">
        <v>39</v>
      </c>
    </row>
    <row r="242" spans="1:9" x14ac:dyDescent="0.3">
      <c r="A242" s="21" t="s">
        <v>40</v>
      </c>
      <c r="B242" s="22">
        <v>20298</v>
      </c>
      <c r="C242" s="22">
        <v>3533</v>
      </c>
      <c r="D242" s="22">
        <v>977</v>
      </c>
      <c r="E242" s="22">
        <v>138</v>
      </c>
      <c r="F242" s="22">
        <v>26</v>
      </c>
      <c r="G242" s="22">
        <v>147</v>
      </c>
      <c r="H242" s="23">
        <v>25119</v>
      </c>
      <c r="I242" s="24">
        <v>2118279.41</v>
      </c>
    </row>
    <row r="243" spans="1:9" x14ac:dyDescent="0.3">
      <c r="A243" s="21" t="s">
        <v>42</v>
      </c>
      <c r="B243" s="22">
        <v>2769</v>
      </c>
      <c r="C243" s="22">
        <v>3765</v>
      </c>
      <c r="D243" s="22">
        <v>446</v>
      </c>
      <c r="E243" s="22">
        <v>105</v>
      </c>
      <c r="F243" s="22">
        <v>17</v>
      </c>
      <c r="G243" s="22">
        <v>40</v>
      </c>
      <c r="H243" s="23">
        <v>7142</v>
      </c>
      <c r="I243" s="24">
        <v>695703.73</v>
      </c>
    </row>
    <row r="244" spans="1:9" x14ac:dyDescent="0.3">
      <c r="A244" s="21" t="s">
        <v>44</v>
      </c>
      <c r="B244" s="22">
        <v>10233</v>
      </c>
      <c r="C244" s="22">
        <v>7971</v>
      </c>
      <c r="D244" s="22">
        <v>3850</v>
      </c>
      <c r="E244" s="22">
        <v>2124</v>
      </c>
      <c r="F244" s="22">
        <v>401</v>
      </c>
      <c r="G244" s="22">
        <v>658</v>
      </c>
      <c r="H244" s="23">
        <v>25237</v>
      </c>
      <c r="I244" s="24">
        <v>2764476.27</v>
      </c>
    </row>
    <row r="245" spans="1:9" x14ac:dyDescent="0.3">
      <c r="A245" s="21" t="s">
        <v>47</v>
      </c>
      <c r="B245" s="22">
        <v>38</v>
      </c>
      <c r="C245" s="22">
        <v>73</v>
      </c>
      <c r="D245" s="22">
        <v>12</v>
      </c>
      <c r="E245" s="22">
        <v>1</v>
      </c>
      <c r="F245" s="22">
        <v>0</v>
      </c>
      <c r="G245" s="22">
        <v>0</v>
      </c>
      <c r="H245" s="23">
        <v>124</v>
      </c>
      <c r="I245" s="24">
        <v>12356.55</v>
      </c>
    </row>
    <row r="246" spans="1:9" x14ac:dyDescent="0.3">
      <c r="A246" s="21" t="s">
        <v>49</v>
      </c>
      <c r="B246" s="22">
        <v>28</v>
      </c>
      <c r="C246" s="22">
        <v>43</v>
      </c>
      <c r="D246" s="22">
        <v>4</v>
      </c>
      <c r="E246" s="22">
        <v>3</v>
      </c>
      <c r="F246" s="22">
        <v>1</v>
      </c>
      <c r="G246" s="22">
        <v>9</v>
      </c>
      <c r="H246" s="23">
        <v>88</v>
      </c>
      <c r="I246" s="24">
        <v>9858</v>
      </c>
    </row>
    <row r="247" spans="1:9" x14ac:dyDescent="0.3">
      <c r="A247" s="21" t="s">
        <v>50</v>
      </c>
      <c r="B247" s="22">
        <v>249</v>
      </c>
      <c r="C247" s="22">
        <v>751</v>
      </c>
      <c r="D247" s="22">
        <v>646</v>
      </c>
      <c r="E247" s="22">
        <v>0</v>
      </c>
      <c r="F247" s="22">
        <v>0</v>
      </c>
      <c r="G247" s="22">
        <v>0</v>
      </c>
      <c r="H247" s="23">
        <v>1646</v>
      </c>
      <c r="I247" s="24">
        <v>190154.27</v>
      </c>
    </row>
    <row r="248" spans="1:9" x14ac:dyDescent="0.3">
      <c r="A248" s="21" t="s">
        <v>52</v>
      </c>
      <c r="B248" s="22">
        <v>3</v>
      </c>
      <c r="C248" s="22">
        <v>6</v>
      </c>
      <c r="D248" s="22">
        <v>0</v>
      </c>
      <c r="E248" s="22">
        <v>0</v>
      </c>
      <c r="F248" s="22">
        <v>0</v>
      </c>
      <c r="G248" s="22">
        <v>0</v>
      </c>
      <c r="H248" s="23">
        <v>9</v>
      </c>
      <c r="I248" s="24">
        <v>848.73</v>
      </c>
    </row>
    <row r="249" spans="1:9" x14ac:dyDescent="0.3">
      <c r="A249" s="21" t="s">
        <v>53</v>
      </c>
      <c r="B249" s="22">
        <v>53</v>
      </c>
      <c r="C249" s="22">
        <v>48</v>
      </c>
      <c r="D249" s="22">
        <v>52</v>
      </c>
      <c r="E249" s="22">
        <v>76</v>
      </c>
      <c r="F249" s="22">
        <v>15</v>
      </c>
      <c r="G249" s="22">
        <v>250</v>
      </c>
      <c r="H249" s="23">
        <v>494</v>
      </c>
      <c r="I249" s="24">
        <v>87623.82</v>
      </c>
    </row>
    <row r="250" spans="1:9" x14ac:dyDescent="0.3">
      <c r="A250" s="21" t="s">
        <v>55</v>
      </c>
      <c r="B250" s="22">
        <v>624</v>
      </c>
      <c r="C250" s="22">
        <v>1025</v>
      </c>
      <c r="D250" s="22">
        <v>0</v>
      </c>
      <c r="E250" s="22">
        <v>0</v>
      </c>
      <c r="F250" s="22">
        <v>0</v>
      </c>
      <c r="G250" s="22">
        <v>0</v>
      </c>
      <c r="H250" s="23">
        <v>1649</v>
      </c>
      <c r="I250" s="24">
        <v>153505.45000000001</v>
      </c>
    </row>
    <row r="251" spans="1:9" x14ac:dyDescent="0.3">
      <c r="A251" s="21" t="s">
        <v>57</v>
      </c>
      <c r="B251" s="22">
        <v>0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3">
        <v>0</v>
      </c>
      <c r="I251" s="24">
        <v>0</v>
      </c>
    </row>
    <row r="252" spans="1:9" x14ac:dyDescent="0.3">
      <c r="A252" s="21"/>
      <c r="B252" s="22"/>
      <c r="C252" s="22"/>
      <c r="D252" s="22"/>
      <c r="E252" s="22"/>
      <c r="F252" s="22"/>
      <c r="G252" s="22"/>
      <c r="H252" s="23"/>
      <c r="I252" s="24"/>
    </row>
    <row r="253" spans="1:9" x14ac:dyDescent="0.3">
      <c r="A253" s="21"/>
      <c r="B253" s="22"/>
      <c r="C253" s="22"/>
      <c r="D253" s="22"/>
      <c r="E253" s="22"/>
      <c r="F253" s="22"/>
      <c r="G253" s="22"/>
      <c r="H253" s="23"/>
      <c r="I253" s="24"/>
    </row>
    <row r="254" spans="1:9" x14ac:dyDescent="0.3">
      <c r="A254" s="21" t="s">
        <v>8</v>
      </c>
      <c r="B254" s="22">
        <f>SUM(B242:B251)</f>
        <v>34295</v>
      </c>
      <c r="C254" s="22">
        <f t="shared" ref="C254:H254" si="13">SUM(C242:C251)</f>
        <v>17215</v>
      </c>
      <c r="D254" s="22">
        <f t="shared" si="13"/>
        <v>5987</v>
      </c>
      <c r="E254" s="22">
        <f t="shared" si="13"/>
        <v>2447</v>
      </c>
      <c r="F254" s="22">
        <f t="shared" si="13"/>
        <v>460</v>
      </c>
      <c r="G254" s="22">
        <f t="shared" si="13"/>
        <v>1104</v>
      </c>
      <c r="H254" s="23">
        <f t="shared" si="13"/>
        <v>61508</v>
      </c>
      <c r="I254" s="24">
        <f>SUM(I242:I253)</f>
        <v>6032806.2300000004</v>
      </c>
    </row>
    <row r="255" spans="1:9" ht="15" thickBot="1" x14ac:dyDescent="0.35">
      <c r="A255" s="29"/>
      <c r="B255" s="30"/>
      <c r="C255" s="30"/>
      <c r="D255" s="30"/>
      <c r="E255" s="30"/>
      <c r="F255" s="30"/>
      <c r="G255" s="30"/>
      <c r="H255" s="30"/>
      <c r="I255" s="31"/>
    </row>
    <row r="256" spans="1:9" ht="16.2" thickBot="1" x14ac:dyDescent="0.35">
      <c r="A256" s="65" t="s">
        <v>73</v>
      </c>
      <c r="B256" s="66"/>
      <c r="C256" s="66"/>
      <c r="D256" s="66"/>
      <c r="E256" s="66"/>
      <c r="F256" s="66"/>
      <c r="G256" s="67"/>
      <c r="H256" s="64">
        <f>+$H$4</f>
        <v>5632231.5</v>
      </c>
      <c r="I256" s="63"/>
    </row>
    <row r="257" spans="1:9" ht="15.6" x14ac:dyDescent="0.3">
      <c r="A257" s="18" t="s">
        <v>32</v>
      </c>
      <c r="B257" s="19" t="s">
        <v>33</v>
      </c>
      <c r="C257" s="19" t="s">
        <v>34</v>
      </c>
      <c r="D257" s="19" t="s">
        <v>35</v>
      </c>
      <c r="E257" s="19" t="s">
        <v>36</v>
      </c>
      <c r="F257" s="19" t="s">
        <v>37</v>
      </c>
      <c r="G257" s="19" t="s">
        <v>38</v>
      </c>
      <c r="H257" s="19" t="s">
        <v>8</v>
      </c>
      <c r="I257" s="20" t="s">
        <v>39</v>
      </c>
    </row>
    <row r="258" spans="1:9" x14ac:dyDescent="0.3">
      <c r="A258" s="21"/>
      <c r="B258" s="22"/>
      <c r="C258" s="22"/>
      <c r="D258" s="22"/>
      <c r="E258" s="22"/>
      <c r="F258" s="22"/>
      <c r="G258" s="22"/>
      <c r="H258" s="23"/>
      <c r="I258" s="24"/>
    </row>
    <row r="259" spans="1:9" x14ac:dyDescent="0.3">
      <c r="A259" s="21" t="s">
        <v>8</v>
      </c>
      <c r="B259" s="23">
        <f>+B258</f>
        <v>0</v>
      </c>
      <c r="C259" s="23">
        <f t="shared" ref="C259:H259" si="14">+C258</f>
        <v>0</v>
      </c>
      <c r="D259" s="23">
        <f t="shared" si="14"/>
        <v>0</v>
      </c>
      <c r="E259" s="23">
        <f t="shared" si="14"/>
        <v>0</v>
      </c>
      <c r="F259" s="23">
        <f t="shared" si="14"/>
        <v>0</v>
      </c>
      <c r="G259" s="23">
        <f t="shared" si="14"/>
        <v>0</v>
      </c>
      <c r="H259" s="23">
        <f t="shared" si="14"/>
        <v>0</v>
      </c>
      <c r="I259" s="24">
        <f>SUM(I258)</f>
        <v>0</v>
      </c>
    </row>
    <row r="260" spans="1:9" ht="15" thickBot="1" x14ac:dyDescent="0.35">
      <c r="A260" s="29"/>
      <c r="B260" s="30"/>
      <c r="C260" s="30"/>
      <c r="D260" s="30"/>
      <c r="E260" s="30"/>
      <c r="F260" s="30"/>
      <c r="G260" s="30"/>
      <c r="H260" s="30"/>
      <c r="I260" s="31"/>
    </row>
    <row r="261" spans="1:9" ht="16.2" thickBot="1" x14ac:dyDescent="0.35">
      <c r="A261" s="61" t="s">
        <v>74</v>
      </c>
      <c r="B261" s="62"/>
      <c r="C261" s="62"/>
      <c r="D261" s="62"/>
      <c r="E261" s="62"/>
      <c r="F261" s="62"/>
      <c r="G261" s="63"/>
      <c r="H261" s="64">
        <f>+$H$4</f>
        <v>5632231.5</v>
      </c>
      <c r="I261" s="63"/>
    </row>
    <row r="262" spans="1:9" ht="15.6" x14ac:dyDescent="0.3">
      <c r="A262" s="18" t="s">
        <v>32</v>
      </c>
      <c r="B262" s="19" t="s">
        <v>33</v>
      </c>
      <c r="C262" s="19" t="s">
        <v>34</v>
      </c>
      <c r="D262" s="19" t="s">
        <v>35</v>
      </c>
      <c r="E262" s="19" t="s">
        <v>36</v>
      </c>
      <c r="F262" s="19" t="s">
        <v>37</v>
      </c>
      <c r="G262" s="19" t="s">
        <v>38</v>
      </c>
      <c r="H262" s="19" t="s">
        <v>8</v>
      </c>
      <c r="I262" s="20" t="s">
        <v>39</v>
      </c>
    </row>
    <row r="263" spans="1:9" x14ac:dyDescent="0.3">
      <c r="A263" s="21" t="s">
        <v>40</v>
      </c>
      <c r="B263" s="22">
        <v>18951</v>
      </c>
      <c r="C263" s="22">
        <v>1564</v>
      </c>
      <c r="D263" s="22">
        <v>413</v>
      </c>
      <c r="E263" s="22">
        <v>81</v>
      </c>
      <c r="F263" s="22">
        <v>11</v>
      </c>
      <c r="G263" s="22">
        <v>84</v>
      </c>
      <c r="H263" s="23">
        <v>21104</v>
      </c>
      <c r="I263" s="24">
        <v>547172.5</v>
      </c>
    </row>
    <row r="264" spans="1:9" x14ac:dyDescent="0.3">
      <c r="A264" s="21" t="s">
        <v>42</v>
      </c>
      <c r="B264" s="22">
        <v>1524</v>
      </c>
      <c r="C264" s="22">
        <v>1011</v>
      </c>
      <c r="D264" s="22">
        <v>189</v>
      </c>
      <c r="E264" s="22">
        <v>63</v>
      </c>
      <c r="F264" s="22">
        <v>4</v>
      </c>
      <c r="G264" s="22">
        <v>35</v>
      </c>
      <c r="H264" s="23">
        <v>2826</v>
      </c>
      <c r="I264" s="24">
        <v>85860</v>
      </c>
    </row>
    <row r="265" spans="1:9" x14ac:dyDescent="0.3">
      <c r="A265" s="21" t="s">
        <v>44</v>
      </c>
      <c r="B265" s="22">
        <v>11635</v>
      </c>
      <c r="C265" s="22">
        <v>7956</v>
      </c>
      <c r="D265" s="22">
        <v>3899</v>
      </c>
      <c r="E265" s="22">
        <v>1074</v>
      </c>
      <c r="F265" s="22">
        <v>314</v>
      </c>
      <c r="G265" s="22">
        <v>327</v>
      </c>
      <c r="H265" s="23">
        <v>25205</v>
      </c>
      <c r="I265" s="24">
        <v>833539.36</v>
      </c>
    </row>
    <row r="266" spans="1:9" x14ac:dyDescent="0.3">
      <c r="A266" s="21" t="s">
        <v>47</v>
      </c>
      <c r="B266" s="22">
        <v>5</v>
      </c>
      <c r="C266" s="22">
        <v>35</v>
      </c>
      <c r="D266" s="22">
        <v>1</v>
      </c>
      <c r="E266" s="22">
        <v>0</v>
      </c>
      <c r="F266" s="22">
        <v>0</v>
      </c>
      <c r="G266" s="22">
        <v>0</v>
      </c>
      <c r="H266" s="23">
        <v>41</v>
      </c>
      <c r="I266" s="24">
        <v>1325.68</v>
      </c>
    </row>
    <row r="267" spans="1:9" x14ac:dyDescent="0.3">
      <c r="A267" s="21" t="s">
        <v>49</v>
      </c>
      <c r="B267" s="22">
        <v>20</v>
      </c>
      <c r="C267" s="22">
        <v>26</v>
      </c>
      <c r="D267" s="22">
        <v>1</v>
      </c>
      <c r="E267" s="22">
        <v>0</v>
      </c>
      <c r="F267" s="22">
        <v>0</v>
      </c>
      <c r="G267" s="22">
        <v>2</v>
      </c>
      <c r="H267" s="23">
        <v>49</v>
      </c>
      <c r="I267" s="24">
        <v>1536.09</v>
      </c>
    </row>
    <row r="268" spans="1:9" x14ac:dyDescent="0.3">
      <c r="A268" s="21" t="s">
        <v>50</v>
      </c>
      <c r="B268" s="22">
        <v>359</v>
      </c>
      <c r="C268" s="22">
        <v>336</v>
      </c>
      <c r="D268" s="22">
        <v>271</v>
      </c>
      <c r="E268" s="22">
        <v>0</v>
      </c>
      <c r="F268" s="22">
        <v>0</v>
      </c>
      <c r="G268" s="22">
        <v>0</v>
      </c>
      <c r="H268" s="23">
        <v>966</v>
      </c>
      <c r="I268" s="24">
        <v>32479.64</v>
      </c>
    </row>
    <row r="269" spans="1:9" x14ac:dyDescent="0.3">
      <c r="A269" s="21" t="s">
        <v>52</v>
      </c>
      <c r="B269" s="22">
        <v>1</v>
      </c>
      <c r="C269" s="22">
        <v>1</v>
      </c>
      <c r="D269" s="22">
        <v>0</v>
      </c>
      <c r="E269" s="22">
        <v>0</v>
      </c>
      <c r="F269" s="22">
        <v>0</v>
      </c>
      <c r="G269" s="22">
        <v>0</v>
      </c>
      <c r="H269" s="23">
        <v>2</v>
      </c>
      <c r="I269" s="24">
        <v>57.59</v>
      </c>
    </row>
    <row r="270" spans="1:9" x14ac:dyDescent="0.3">
      <c r="A270" s="21" t="s">
        <v>53</v>
      </c>
      <c r="B270" s="22">
        <v>36</v>
      </c>
      <c r="C270" s="22">
        <v>39</v>
      </c>
      <c r="D270" s="22">
        <v>21</v>
      </c>
      <c r="E270" s="22">
        <v>47</v>
      </c>
      <c r="F270" s="22">
        <v>4</v>
      </c>
      <c r="G270" s="22">
        <v>72</v>
      </c>
      <c r="H270" s="23">
        <v>219</v>
      </c>
      <c r="I270" s="24">
        <v>11102</v>
      </c>
    </row>
    <row r="271" spans="1:9" x14ac:dyDescent="0.3">
      <c r="A271" s="21" t="s">
        <v>55</v>
      </c>
      <c r="B271" s="22">
        <v>723</v>
      </c>
      <c r="C271" s="22">
        <v>277</v>
      </c>
      <c r="D271" s="22">
        <v>0</v>
      </c>
      <c r="E271" s="22">
        <v>0</v>
      </c>
      <c r="F271" s="22">
        <v>0</v>
      </c>
      <c r="G271" s="22">
        <v>0</v>
      </c>
      <c r="H271" s="23">
        <v>1000</v>
      </c>
      <c r="I271" s="24">
        <v>26899.95</v>
      </c>
    </row>
    <row r="272" spans="1:9" x14ac:dyDescent="0.3">
      <c r="A272" s="21"/>
      <c r="B272" s="22"/>
      <c r="C272" s="22"/>
      <c r="D272" s="22"/>
      <c r="E272" s="22"/>
      <c r="F272" s="22"/>
      <c r="G272" s="22"/>
      <c r="H272" s="23"/>
      <c r="I272" s="24"/>
    </row>
    <row r="273" spans="1:9" x14ac:dyDescent="0.3">
      <c r="A273" s="21"/>
      <c r="B273" s="22"/>
      <c r="C273" s="22"/>
      <c r="D273" s="22"/>
      <c r="E273" s="22"/>
      <c r="F273" s="22"/>
      <c r="G273" s="22"/>
      <c r="H273" s="23"/>
      <c r="I273" s="24"/>
    </row>
    <row r="274" spans="1:9" x14ac:dyDescent="0.3">
      <c r="A274" s="21"/>
      <c r="B274" s="22"/>
      <c r="C274" s="22"/>
      <c r="D274" s="22"/>
      <c r="E274" s="22"/>
      <c r="F274" s="22"/>
      <c r="G274" s="22"/>
      <c r="H274" s="23"/>
      <c r="I274" s="24"/>
    </row>
    <row r="275" spans="1:9" x14ac:dyDescent="0.3">
      <c r="A275" s="21" t="s">
        <v>8</v>
      </c>
      <c r="B275" s="22">
        <f t="shared" ref="B275:I275" si="15">SUM(B263:B274)</f>
        <v>33254</v>
      </c>
      <c r="C275" s="22">
        <f t="shared" si="15"/>
        <v>11245</v>
      </c>
      <c r="D275" s="22">
        <f t="shared" si="15"/>
        <v>4795</v>
      </c>
      <c r="E275" s="22">
        <f t="shared" si="15"/>
        <v>1265</v>
      </c>
      <c r="F275" s="22">
        <f t="shared" si="15"/>
        <v>333</v>
      </c>
      <c r="G275" s="22">
        <f t="shared" si="15"/>
        <v>520</v>
      </c>
      <c r="H275" s="23">
        <f t="shared" si="15"/>
        <v>51412</v>
      </c>
      <c r="I275" s="24">
        <f t="shared" si="15"/>
        <v>1539972.8099999998</v>
      </c>
    </row>
    <row r="276" spans="1:9" ht="15" thickBot="1" x14ac:dyDescent="0.35">
      <c r="A276" s="29"/>
      <c r="B276" s="30"/>
      <c r="C276" s="30"/>
      <c r="D276" s="30"/>
      <c r="E276" s="30"/>
      <c r="F276" s="30"/>
      <c r="G276" s="30"/>
      <c r="H276" s="30"/>
      <c r="I276" s="31"/>
    </row>
    <row r="277" spans="1:9" ht="16.2" thickBot="1" x14ac:dyDescent="0.35">
      <c r="A277" s="61" t="s">
        <v>75</v>
      </c>
      <c r="B277" s="62"/>
      <c r="C277" s="62"/>
      <c r="D277" s="62"/>
      <c r="E277" s="62"/>
      <c r="F277" s="62"/>
      <c r="G277" s="63"/>
      <c r="H277" s="64">
        <f>+$H$4</f>
        <v>5632231.5</v>
      </c>
      <c r="I277" s="63"/>
    </row>
    <row r="278" spans="1:9" ht="15.6" x14ac:dyDescent="0.3">
      <c r="A278" s="18" t="s">
        <v>32</v>
      </c>
      <c r="B278" s="19" t="s">
        <v>33</v>
      </c>
      <c r="C278" s="19" t="s">
        <v>34</v>
      </c>
      <c r="D278" s="19" t="s">
        <v>35</v>
      </c>
      <c r="E278" s="19" t="s">
        <v>36</v>
      </c>
      <c r="F278" s="19" t="s">
        <v>37</v>
      </c>
      <c r="G278" s="19" t="s">
        <v>38</v>
      </c>
      <c r="H278" s="19" t="s">
        <v>8</v>
      </c>
      <c r="I278" s="20" t="s">
        <v>39</v>
      </c>
    </row>
    <row r="279" spans="1:9" x14ac:dyDescent="0.3">
      <c r="A279" s="21" t="s">
        <v>40</v>
      </c>
      <c r="B279" s="22">
        <v>2756</v>
      </c>
      <c r="C279" s="22">
        <v>160</v>
      </c>
      <c r="D279" s="22">
        <v>45</v>
      </c>
      <c r="E279" s="22">
        <v>14</v>
      </c>
      <c r="F279" s="22">
        <v>0</v>
      </c>
      <c r="G279" s="22">
        <v>4</v>
      </c>
      <c r="H279" s="23">
        <v>2979</v>
      </c>
      <c r="I279" s="24">
        <v>204842.59</v>
      </c>
    </row>
    <row r="280" spans="1:9" x14ac:dyDescent="0.3">
      <c r="A280" s="21" t="s">
        <v>42</v>
      </c>
      <c r="B280" s="22">
        <v>199</v>
      </c>
      <c r="C280" s="22">
        <v>167</v>
      </c>
      <c r="D280" s="22">
        <v>31</v>
      </c>
      <c r="E280" s="22">
        <v>0</v>
      </c>
      <c r="F280" s="22">
        <v>1</v>
      </c>
      <c r="G280" s="22">
        <v>3</v>
      </c>
      <c r="H280" s="23">
        <v>401</v>
      </c>
      <c r="I280" s="24">
        <v>32679.32</v>
      </c>
    </row>
    <row r="281" spans="1:9" x14ac:dyDescent="0.3">
      <c r="A281" s="21" t="s">
        <v>44</v>
      </c>
      <c r="B281" s="22">
        <v>723</v>
      </c>
      <c r="C281" s="22">
        <v>307</v>
      </c>
      <c r="D281" s="22">
        <v>167</v>
      </c>
      <c r="E281" s="22">
        <v>54</v>
      </c>
      <c r="F281" s="22">
        <v>16</v>
      </c>
      <c r="G281" s="22">
        <v>17</v>
      </c>
      <c r="H281" s="23">
        <v>1284</v>
      </c>
      <c r="I281" s="24">
        <v>110361.32</v>
      </c>
    </row>
    <row r="282" spans="1:9" x14ac:dyDescent="0.3">
      <c r="A282" s="21" t="s">
        <v>47</v>
      </c>
      <c r="B282" s="22">
        <v>1</v>
      </c>
      <c r="C282" s="22">
        <v>2</v>
      </c>
      <c r="D282" s="22">
        <v>0</v>
      </c>
      <c r="E282" s="22">
        <v>0</v>
      </c>
      <c r="F282" s="22">
        <v>0</v>
      </c>
      <c r="G282" s="22">
        <v>0</v>
      </c>
      <c r="H282" s="23">
        <v>3</v>
      </c>
      <c r="I282" s="24">
        <v>244.68</v>
      </c>
    </row>
    <row r="283" spans="1:9" x14ac:dyDescent="0.3">
      <c r="A283" s="21" t="s">
        <v>49</v>
      </c>
      <c r="B283" s="22">
        <v>1</v>
      </c>
      <c r="C283" s="22">
        <v>0</v>
      </c>
      <c r="D283" s="22">
        <v>6</v>
      </c>
      <c r="E283" s="22">
        <v>0</v>
      </c>
      <c r="F283" s="22">
        <v>0</v>
      </c>
      <c r="G283" s="22">
        <v>0</v>
      </c>
      <c r="H283" s="23">
        <v>7</v>
      </c>
      <c r="I283" s="24">
        <v>816.86</v>
      </c>
    </row>
    <row r="284" spans="1:9" x14ac:dyDescent="0.3">
      <c r="A284" s="21" t="s">
        <v>50</v>
      </c>
      <c r="B284" s="22">
        <v>21</v>
      </c>
      <c r="C284" s="22">
        <v>16</v>
      </c>
      <c r="D284" s="22">
        <v>18</v>
      </c>
      <c r="E284" s="22">
        <v>0</v>
      </c>
      <c r="F284" s="22">
        <v>0</v>
      </c>
      <c r="G284" s="22">
        <v>0</v>
      </c>
      <c r="H284" s="23">
        <v>55</v>
      </c>
      <c r="I284" s="24">
        <v>5068.5</v>
      </c>
    </row>
    <row r="285" spans="1:9" x14ac:dyDescent="0.3">
      <c r="A285" s="21" t="s">
        <v>52</v>
      </c>
      <c r="B285" s="22">
        <v>4</v>
      </c>
      <c r="C285" s="22">
        <v>0</v>
      </c>
      <c r="D285" s="22">
        <v>0</v>
      </c>
      <c r="E285" s="22">
        <v>0</v>
      </c>
      <c r="F285" s="22">
        <v>0</v>
      </c>
      <c r="G285" s="22">
        <v>0</v>
      </c>
      <c r="H285" s="23">
        <v>4</v>
      </c>
      <c r="I285" s="24">
        <v>264.18</v>
      </c>
    </row>
    <row r="286" spans="1:9" x14ac:dyDescent="0.3">
      <c r="A286" s="21" t="s">
        <v>53</v>
      </c>
      <c r="B286" s="22">
        <v>2</v>
      </c>
      <c r="C286" s="22">
        <v>1</v>
      </c>
      <c r="D286" s="22">
        <v>1</v>
      </c>
      <c r="E286" s="22">
        <v>0</v>
      </c>
      <c r="F286" s="22">
        <v>0</v>
      </c>
      <c r="G286" s="22">
        <v>5</v>
      </c>
      <c r="H286" s="23">
        <v>9</v>
      </c>
      <c r="I286" s="24">
        <v>1288.3599999999999</v>
      </c>
    </row>
    <row r="287" spans="1:9" x14ac:dyDescent="0.3">
      <c r="A287" s="21" t="s">
        <v>55</v>
      </c>
      <c r="B287" s="22">
        <v>29</v>
      </c>
      <c r="C287" s="22">
        <v>32</v>
      </c>
      <c r="D287" s="22">
        <v>0</v>
      </c>
      <c r="E287" s="22">
        <v>0</v>
      </c>
      <c r="F287" s="22">
        <v>0</v>
      </c>
      <c r="G287" s="22">
        <v>0</v>
      </c>
      <c r="H287" s="23">
        <v>61</v>
      </c>
      <c r="I287" s="24">
        <v>4773.5</v>
      </c>
    </row>
    <row r="288" spans="1:9" x14ac:dyDescent="0.3">
      <c r="A288" s="21" t="s">
        <v>56</v>
      </c>
      <c r="B288" s="22">
        <v>2</v>
      </c>
      <c r="C288" s="22">
        <v>0</v>
      </c>
      <c r="D288" s="22">
        <v>0</v>
      </c>
      <c r="E288" s="22">
        <v>0</v>
      </c>
      <c r="F288" s="22">
        <v>0</v>
      </c>
      <c r="G288" s="22">
        <v>0</v>
      </c>
      <c r="H288" s="23">
        <v>2</v>
      </c>
      <c r="I288" s="24">
        <v>132.09</v>
      </c>
    </row>
    <row r="289" spans="1:9" x14ac:dyDescent="0.3">
      <c r="A289" s="21" t="s">
        <v>57</v>
      </c>
      <c r="B289" s="22">
        <v>0</v>
      </c>
      <c r="C289" s="22">
        <v>0</v>
      </c>
      <c r="D289" s="22">
        <v>0</v>
      </c>
      <c r="E289" s="22">
        <v>0</v>
      </c>
      <c r="F289" s="22">
        <v>0</v>
      </c>
      <c r="G289" s="22">
        <v>0</v>
      </c>
      <c r="H289" s="23">
        <v>0</v>
      </c>
      <c r="I289" s="24">
        <v>0</v>
      </c>
    </row>
    <row r="290" spans="1:9" x14ac:dyDescent="0.3">
      <c r="A290" s="21"/>
      <c r="B290" s="22"/>
      <c r="C290" s="22"/>
      <c r="D290" s="22"/>
      <c r="E290" s="22"/>
      <c r="F290" s="22"/>
      <c r="G290" s="22"/>
      <c r="H290" s="23"/>
      <c r="I290" s="24"/>
    </row>
    <row r="291" spans="1:9" x14ac:dyDescent="0.3">
      <c r="A291" s="21"/>
      <c r="B291" s="22"/>
      <c r="C291" s="22"/>
      <c r="D291" s="22"/>
      <c r="E291" s="22"/>
      <c r="F291" s="22"/>
      <c r="G291" s="22"/>
      <c r="H291" s="23"/>
      <c r="I291" s="24"/>
    </row>
    <row r="292" spans="1:9" x14ac:dyDescent="0.3">
      <c r="A292" s="21" t="s">
        <v>8</v>
      </c>
      <c r="B292" s="22">
        <f>SUM(B279:B291)</f>
        <v>3738</v>
      </c>
      <c r="C292" s="22">
        <f t="shared" ref="C292:H292" si="16">SUM(C279:C291)</f>
        <v>685</v>
      </c>
      <c r="D292" s="22">
        <f t="shared" si="16"/>
        <v>268</v>
      </c>
      <c r="E292" s="22">
        <f t="shared" si="16"/>
        <v>68</v>
      </c>
      <c r="F292" s="22">
        <f t="shared" si="16"/>
        <v>17</v>
      </c>
      <c r="G292" s="22">
        <f t="shared" si="16"/>
        <v>29</v>
      </c>
      <c r="H292" s="23">
        <f t="shared" si="16"/>
        <v>4805</v>
      </c>
      <c r="I292" s="24">
        <f>SUM(I279:I291)</f>
        <v>360471.39999999997</v>
      </c>
    </row>
    <row r="293" spans="1:9" ht="15" thickBot="1" x14ac:dyDescent="0.35">
      <c r="A293" s="29"/>
      <c r="B293" s="30"/>
      <c r="C293" s="30"/>
      <c r="D293" s="30"/>
      <c r="E293" s="30"/>
      <c r="F293" s="30"/>
      <c r="G293" s="30"/>
      <c r="H293" s="30"/>
      <c r="I293" s="31"/>
    </row>
    <row r="294" spans="1:9" ht="16.2" thickBot="1" x14ac:dyDescent="0.35">
      <c r="A294" s="61" t="s">
        <v>76</v>
      </c>
      <c r="B294" s="62"/>
      <c r="C294" s="62"/>
      <c r="D294" s="62"/>
      <c r="E294" s="62"/>
      <c r="F294" s="62"/>
      <c r="G294" s="63"/>
      <c r="H294" s="64">
        <f>+$H$4</f>
        <v>5632231.5</v>
      </c>
      <c r="I294" s="63"/>
    </row>
    <row r="295" spans="1:9" ht="15.6" x14ac:dyDescent="0.3">
      <c r="A295" s="18" t="s">
        <v>32</v>
      </c>
      <c r="B295" s="19" t="s">
        <v>33</v>
      </c>
      <c r="C295" s="19" t="s">
        <v>34</v>
      </c>
      <c r="D295" s="19" t="s">
        <v>35</v>
      </c>
      <c r="E295" s="19" t="s">
        <v>36</v>
      </c>
      <c r="F295" s="19" t="s">
        <v>37</v>
      </c>
      <c r="G295" s="19" t="s">
        <v>38</v>
      </c>
      <c r="H295" s="19" t="s">
        <v>8</v>
      </c>
      <c r="I295" s="20" t="s">
        <v>39</v>
      </c>
    </row>
    <row r="296" spans="1:9" x14ac:dyDescent="0.3">
      <c r="A296" s="21" t="s">
        <v>40</v>
      </c>
      <c r="B296" s="22">
        <v>10386</v>
      </c>
      <c r="C296" s="22">
        <v>1612</v>
      </c>
      <c r="D296" s="22">
        <v>462</v>
      </c>
      <c r="E296" s="22">
        <v>56</v>
      </c>
      <c r="F296" s="22">
        <v>17</v>
      </c>
      <c r="G296" s="22">
        <v>89</v>
      </c>
      <c r="H296" s="23">
        <v>12622</v>
      </c>
      <c r="I296" s="24">
        <v>662085.64</v>
      </c>
    </row>
    <row r="297" spans="1:9" x14ac:dyDescent="0.3">
      <c r="A297" s="21" t="s">
        <v>42</v>
      </c>
      <c r="B297" s="22">
        <v>1343</v>
      </c>
      <c r="C297" s="22">
        <v>1930</v>
      </c>
      <c r="D297" s="22">
        <v>268</v>
      </c>
      <c r="E297" s="22">
        <v>53</v>
      </c>
      <c r="F297" s="22">
        <v>11</v>
      </c>
      <c r="G297" s="22">
        <v>22</v>
      </c>
      <c r="H297" s="23">
        <v>3627</v>
      </c>
      <c r="I297" s="24">
        <v>223214.82</v>
      </c>
    </row>
    <row r="298" spans="1:9" x14ac:dyDescent="0.3">
      <c r="A298" s="21" t="s">
        <v>44</v>
      </c>
      <c r="B298" s="22">
        <v>6819</v>
      </c>
      <c r="C298" s="22">
        <v>5236</v>
      </c>
      <c r="D298" s="22">
        <v>2358</v>
      </c>
      <c r="E298" s="22">
        <v>1172</v>
      </c>
      <c r="F298" s="22">
        <v>286</v>
      </c>
      <c r="G298" s="22">
        <v>449</v>
      </c>
      <c r="H298" s="23">
        <v>16320</v>
      </c>
      <c r="I298" s="24">
        <v>1104531.18</v>
      </c>
    </row>
    <row r="299" spans="1:9" x14ac:dyDescent="0.3">
      <c r="A299" s="21" t="s">
        <v>47</v>
      </c>
      <c r="B299" s="22">
        <v>34</v>
      </c>
      <c r="C299" s="22">
        <v>53</v>
      </c>
      <c r="D299" s="22">
        <v>4</v>
      </c>
      <c r="E299" s="22">
        <v>2</v>
      </c>
      <c r="F299" s="22">
        <v>0</v>
      </c>
      <c r="G299" s="22">
        <v>0</v>
      </c>
      <c r="H299" s="23">
        <v>93</v>
      </c>
      <c r="I299" s="24">
        <v>5627.64</v>
      </c>
    </row>
    <row r="300" spans="1:9" x14ac:dyDescent="0.3">
      <c r="A300" s="21" t="s">
        <v>49</v>
      </c>
      <c r="B300" s="22">
        <v>16</v>
      </c>
      <c r="C300" s="22">
        <v>25</v>
      </c>
      <c r="D300" s="22">
        <v>6</v>
      </c>
      <c r="E300" s="22">
        <v>1</v>
      </c>
      <c r="F300" s="22">
        <v>1</v>
      </c>
      <c r="G300" s="22">
        <v>1</v>
      </c>
      <c r="H300" s="23">
        <v>50</v>
      </c>
      <c r="I300" s="24">
        <v>3295.09</v>
      </c>
    </row>
    <row r="301" spans="1:9" x14ac:dyDescent="0.3">
      <c r="A301" s="21" t="s">
        <v>50</v>
      </c>
      <c r="B301" s="22">
        <v>335</v>
      </c>
      <c r="C301" s="22">
        <v>534</v>
      </c>
      <c r="D301" s="22">
        <v>337</v>
      </c>
      <c r="E301" s="22">
        <v>0</v>
      </c>
      <c r="F301" s="22">
        <v>0</v>
      </c>
      <c r="G301" s="22">
        <v>0</v>
      </c>
      <c r="H301" s="23">
        <v>1206</v>
      </c>
      <c r="I301" s="24">
        <v>80969.73</v>
      </c>
    </row>
    <row r="302" spans="1:9" x14ac:dyDescent="0.3">
      <c r="A302" s="21" t="s">
        <v>52</v>
      </c>
      <c r="B302" s="22">
        <v>4</v>
      </c>
      <c r="C302" s="22">
        <v>0</v>
      </c>
      <c r="D302" s="22">
        <v>0</v>
      </c>
      <c r="E302" s="22">
        <v>0</v>
      </c>
      <c r="F302" s="22">
        <v>0</v>
      </c>
      <c r="G302" s="22">
        <v>0</v>
      </c>
      <c r="H302" s="23">
        <v>4</v>
      </c>
      <c r="I302" s="24">
        <v>190.91</v>
      </c>
    </row>
    <row r="303" spans="1:9" x14ac:dyDescent="0.3">
      <c r="A303" s="21" t="s">
        <v>53</v>
      </c>
      <c r="B303" s="22">
        <v>34</v>
      </c>
      <c r="C303" s="22">
        <v>54</v>
      </c>
      <c r="D303" s="22">
        <v>30</v>
      </c>
      <c r="E303" s="22">
        <v>38</v>
      </c>
      <c r="F303" s="22">
        <v>4</v>
      </c>
      <c r="G303" s="22">
        <v>107</v>
      </c>
      <c r="H303" s="23">
        <v>267</v>
      </c>
      <c r="I303" s="24">
        <v>27139.09</v>
      </c>
    </row>
    <row r="304" spans="1:9" x14ac:dyDescent="0.3">
      <c r="A304" s="21" t="s">
        <v>55</v>
      </c>
      <c r="B304" s="22">
        <v>388</v>
      </c>
      <c r="C304" s="22">
        <v>453</v>
      </c>
      <c r="D304" s="22">
        <v>0</v>
      </c>
      <c r="E304" s="22">
        <v>0</v>
      </c>
      <c r="F304" s="22">
        <v>0</v>
      </c>
      <c r="G304" s="22">
        <v>0</v>
      </c>
      <c r="H304" s="23">
        <v>841</v>
      </c>
      <c r="I304" s="24">
        <v>47757.27</v>
      </c>
    </row>
    <row r="305" spans="1:9" x14ac:dyDescent="0.3">
      <c r="A305" s="21"/>
      <c r="B305" s="22"/>
      <c r="C305" s="22"/>
      <c r="D305" s="22"/>
      <c r="E305" s="22"/>
      <c r="F305" s="22"/>
      <c r="G305" s="22"/>
      <c r="H305" s="23"/>
      <c r="I305" s="24"/>
    </row>
    <row r="306" spans="1:9" x14ac:dyDescent="0.3">
      <c r="A306" s="21"/>
      <c r="B306" s="22"/>
      <c r="C306" s="22"/>
      <c r="D306" s="22"/>
      <c r="E306" s="22"/>
      <c r="F306" s="22"/>
      <c r="G306" s="22"/>
      <c r="H306" s="23"/>
      <c r="I306" s="24"/>
    </row>
    <row r="307" spans="1:9" x14ac:dyDescent="0.3">
      <c r="A307" s="21" t="s">
        <v>8</v>
      </c>
      <c r="B307" s="22">
        <f>SUM(B296:B305)</f>
        <v>19359</v>
      </c>
      <c r="C307" s="22">
        <f t="shared" ref="C307:H307" si="17">SUM(C296:C305)</f>
        <v>9897</v>
      </c>
      <c r="D307" s="22">
        <f t="shared" si="17"/>
        <v>3465</v>
      </c>
      <c r="E307" s="22">
        <f t="shared" si="17"/>
        <v>1322</v>
      </c>
      <c r="F307" s="22">
        <f t="shared" si="17"/>
        <v>319</v>
      </c>
      <c r="G307" s="22">
        <f t="shared" si="17"/>
        <v>668</v>
      </c>
      <c r="H307" s="23">
        <f t="shared" si="17"/>
        <v>35030</v>
      </c>
      <c r="I307" s="24">
        <f>SUM(I296:I305)</f>
        <v>2154811.3699999996</v>
      </c>
    </row>
    <row r="308" spans="1:9" ht="15" thickBot="1" x14ac:dyDescent="0.35">
      <c r="A308" s="29"/>
      <c r="B308" s="30"/>
      <c r="C308" s="30"/>
      <c r="D308" s="30"/>
      <c r="E308" s="30"/>
      <c r="F308" s="30"/>
      <c r="G308" s="30"/>
      <c r="H308" s="30"/>
      <c r="I308" s="31"/>
    </row>
    <row r="309" spans="1:9" ht="16.2" thickBot="1" x14ac:dyDescent="0.35">
      <c r="A309" s="61" t="s">
        <v>77</v>
      </c>
      <c r="B309" s="62"/>
      <c r="C309" s="62"/>
      <c r="D309" s="62"/>
      <c r="E309" s="62"/>
      <c r="F309" s="62"/>
      <c r="G309" s="63"/>
      <c r="H309" s="64">
        <f>+$H$4</f>
        <v>5632231.5</v>
      </c>
      <c r="I309" s="63"/>
    </row>
    <row r="310" spans="1:9" ht="15.6" x14ac:dyDescent="0.3">
      <c r="A310" s="18" t="s">
        <v>32</v>
      </c>
      <c r="B310" s="19" t="s">
        <v>33</v>
      </c>
      <c r="C310" s="19" t="s">
        <v>34</v>
      </c>
      <c r="D310" s="19" t="s">
        <v>35</v>
      </c>
      <c r="E310" s="19" t="s">
        <v>36</v>
      </c>
      <c r="F310" s="19" t="s">
        <v>37</v>
      </c>
      <c r="G310" s="19" t="s">
        <v>38</v>
      </c>
      <c r="H310" s="19" t="s">
        <v>8</v>
      </c>
      <c r="I310" s="20" t="s">
        <v>39</v>
      </c>
    </row>
    <row r="311" spans="1:9" x14ac:dyDescent="0.3">
      <c r="A311" s="21" t="s">
        <v>40</v>
      </c>
      <c r="B311" s="22">
        <v>11193</v>
      </c>
      <c r="C311" s="22">
        <v>165</v>
      </c>
      <c r="D311" s="22">
        <v>69</v>
      </c>
      <c r="E311" s="22">
        <v>5</v>
      </c>
      <c r="F311" s="22">
        <v>0</v>
      </c>
      <c r="G311" s="22">
        <v>6</v>
      </c>
      <c r="H311" s="23">
        <v>11438</v>
      </c>
      <c r="I311" s="24">
        <v>609189.81999999995</v>
      </c>
    </row>
    <row r="312" spans="1:9" x14ac:dyDescent="0.3">
      <c r="A312" s="21" t="s">
        <v>42</v>
      </c>
      <c r="B312" s="22">
        <v>1393</v>
      </c>
      <c r="C312" s="22">
        <v>221</v>
      </c>
      <c r="D312" s="22">
        <v>43</v>
      </c>
      <c r="E312" s="22">
        <v>2</v>
      </c>
      <c r="F312" s="22">
        <v>0</v>
      </c>
      <c r="G312" s="22">
        <v>3</v>
      </c>
      <c r="H312" s="23">
        <v>1662</v>
      </c>
      <c r="I312" s="24">
        <v>101826.86</v>
      </c>
    </row>
    <row r="313" spans="1:9" x14ac:dyDescent="0.3">
      <c r="A313" s="21" t="s">
        <v>44</v>
      </c>
      <c r="B313" s="22">
        <v>3334</v>
      </c>
      <c r="C313" s="22">
        <v>225</v>
      </c>
      <c r="D313" s="22">
        <v>136</v>
      </c>
      <c r="E313" s="22">
        <v>39</v>
      </c>
      <c r="F313" s="22">
        <v>5</v>
      </c>
      <c r="G313" s="22">
        <v>6</v>
      </c>
      <c r="H313" s="23">
        <v>3745</v>
      </c>
      <c r="I313" s="24">
        <v>224190.73</v>
      </c>
    </row>
    <row r="314" spans="1:9" x14ac:dyDescent="0.3">
      <c r="A314" s="21" t="s">
        <v>47</v>
      </c>
      <c r="B314" s="22">
        <v>9</v>
      </c>
      <c r="C314" s="22">
        <v>2</v>
      </c>
      <c r="D314" s="22">
        <v>0</v>
      </c>
      <c r="E314" s="22">
        <v>0</v>
      </c>
      <c r="F314" s="22">
        <v>0</v>
      </c>
      <c r="G314" s="22">
        <v>0</v>
      </c>
      <c r="H314" s="23">
        <v>11</v>
      </c>
      <c r="I314" s="24">
        <v>671.05</v>
      </c>
    </row>
    <row r="315" spans="1:9" x14ac:dyDescent="0.3">
      <c r="A315" s="21" t="s">
        <v>49</v>
      </c>
      <c r="B315" s="22">
        <v>3</v>
      </c>
      <c r="C315" s="22">
        <v>0</v>
      </c>
      <c r="D315" s="22">
        <v>0</v>
      </c>
      <c r="E315" s="22">
        <v>0</v>
      </c>
      <c r="F315" s="22">
        <v>0</v>
      </c>
      <c r="G315" s="22">
        <v>0</v>
      </c>
      <c r="H315" s="23">
        <v>3</v>
      </c>
      <c r="I315" s="24">
        <v>155.59</v>
      </c>
    </row>
    <row r="316" spans="1:9" x14ac:dyDescent="0.3">
      <c r="A316" s="21" t="s">
        <v>50</v>
      </c>
      <c r="B316" s="22">
        <v>41</v>
      </c>
      <c r="C316" s="22">
        <v>11</v>
      </c>
      <c r="D316" s="22">
        <v>4</v>
      </c>
      <c r="E316" s="22">
        <v>0</v>
      </c>
      <c r="F316" s="22">
        <v>0</v>
      </c>
      <c r="G316" s="22">
        <v>0</v>
      </c>
      <c r="H316" s="23">
        <v>56</v>
      </c>
      <c r="I316" s="24">
        <v>3807.36</v>
      </c>
    </row>
    <row r="317" spans="1:9" x14ac:dyDescent="0.3">
      <c r="A317" s="21" t="s">
        <v>52</v>
      </c>
      <c r="B317" s="22">
        <v>7</v>
      </c>
      <c r="C317" s="22">
        <v>0</v>
      </c>
      <c r="D317" s="22">
        <v>0</v>
      </c>
      <c r="E317" s="22">
        <v>0</v>
      </c>
      <c r="F317" s="22">
        <v>0</v>
      </c>
      <c r="G317" s="22">
        <v>0</v>
      </c>
      <c r="H317" s="23">
        <v>7</v>
      </c>
      <c r="I317" s="24">
        <v>363.05</v>
      </c>
    </row>
    <row r="318" spans="1:9" x14ac:dyDescent="0.3">
      <c r="A318" s="21" t="s">
        <v>53</v>
      </c>
      <c r="B318" s="22">
        <v>12</v>
      </c>
      <c r="C318" s="22">
        <v>1</v>
      </c>
      <c r="D318" s="22">
        <v>0</v>
      </c>
      <c r="E318" s="22">
        <v>0</v>
      </c>
      <c r="F318" s="22">
        <v>0</v>
      </c>
      <c r="G318" s="22">
        <v>3</v>
      </c>
      <c r="H318" s="23">
        <v>16</v>
      </c>
      <c r="I318" s="24">
        <v>1381.64</v>
      </c>
    </row>
    <row r="319" spans="1:9" x14ac:dyDescent="0.3">
      <c r="A319" s="21" t="s">
        <v>55</v>
      </c>
      <c r="B319" s="22">
        <v>101</v>
      </c>
      <c r="C319" s="22">
        <v>20</v>
      </c>
      <c r="D319" s="22">
        <v>0</v>
      </c>
      <c r="E319" s="22">
        <v>0</v>
      </c>
      <c r="F319" s="22">
        <v>0</v>
      </c>
      <c r="G319" s="22">
        <v>0</v>
      </c>
      <c r="H319" s="23">
        <v>121</v>
      </c>
      <c r="I319" s="24">
        <v>7280.95</v>
      </c>
    </row>
    <row r="320" spans="1:9" x14ac:dyDescent="0.3">
      <c r="A320" s="21" t="s">
        <v>57</v>
      </c>
      <c r="B320" s="22">
        <v>0</v>
      </c>
      <c r="C320" s="22">
        <v>0</v>
      </c>
      <c r="D320" s="22">
        <v>0</v>
      </c>
      <c r="E320" s="22">
        <v>0</v>
      </c>
      <c r="F320" s="22">
        <v>0</v>
      </c>
      <c r="G320" s="22">
        <v>0</v>
      </c>
      <c r="H320" s="23">
        <v>0</v>
      </c>
      <c r="I320" s="24">
        <v>0</v>
      </c>
    </row>
    <row r="321" spans="1:9" x14ac:dyDescent="0.3">
      <c r="A321" s="21"/>
      <c r="B321" s="22"/>
      <c r="C321" s="22"/>
      <c r="D321" s="22"/>
      <c r="E321" s="22"/>
      <c r="F321" s="22"/>
      <c r="G321" s="22"/>
      <c r="H321" s="23"/>
      <c r="I321" s="24"/>
    </row>
    <row r="322" spans="1:9" x14ac:dyDescent="0.3">
      <c r="A322" s="21"/>
      <c r="B322" s="22"/>
      <c r="C322" s="22"/>
      <c r="D322" s="22"/>
      <c r="E322" s="22"/>
      <c r="F322" s="22"/>
      <c r="G322" s="22"/>
      <c r="H322" s="23"/>
      <c r="I322" s="24"/>
    </row>
    <row r="323" spans="1:9" x14ac:dyDescent="0.3">
      <c r="A323" s="21" t="s">
        <v>8</v>
      </c>
      <c r="B323" s="22">
        <f t="shared" ref="B323:I323" si="18">SUM(B311:B322)</f>
        <v>16093</v>
      </c>
      <c r="C323" s="22">
        <f t="shared" si="18"/>
        <v>645</v>
      </c>
      <c r="D323" s="22">
        <f t="shared" si="18"/>
        <v>252</v>
      </c>
      <c r="E323" s="22">
        <f t="shared" si="18"/>
        <v>46</v>
      </c>
      <c r="F323" s="22">
        <f t="shared" si="18"/>
        <v>5</v>
      </c>
      <c r="G323" s="22">
        <f t="shared" si="18"/>
        <v>18</v>
      </c>
      <c r="H323" s="23">
        <f t="shared" si="18"/>
        <v>17059</v>
      </c>
      <c r="I323" s="24">
        <f t="shared" si="18"/>
        <v>948867.04999999993</v>
      </c>
    </row>
    <row r="324" spans="1:9" ht="15" thickBot="1" x14ac:dyDescent="0.35">
      <c r="A324" s="29"/>
      <c r="B324" s="30"/>
      <c r="C324" s="30"/>
      <c r="D324" s="30"/>
      <c r="E324" s="30"/>
      <c r="F324" s="30"/>
      <c r="G324" s="30"/>
      <c r="H324" s="30"/>
      <c r="I324" s="31"/>
    </row>
    <row r="325" spans="1:9" ht="16.2" thickBot="1" x14ac:dyDescent="0.35">
      <c r="A325" s="61" t="s">
        <v>78</v>
      </c>
      <c r="B325" s="62"/>
      <c r="C325" s="62"/>
      <c r="D325" s="62"/>
      <c r="E325" s="62"/>
      <c r="F325" s="62"/>
      <c r="G325" s="63"/>
      <c r="H325" s="64">
        <f>+$H$4</f>
        <v>5632231.5</v>
      </c>
      <c r="I325" s="63"/>
    </row>
    <row r="326" spans="1:9" ht="15.6" x14ac:dyDescent="0.3">
      <c r="A326" s="18" t="s">
        <v>32</v>
      </c>
      <c r="B326" s="19" t="s">
        <v>33</v>
      </c>
      <c r="C326" s="19" t="s">
        <v>34</v>
      </c>
      <c r="D326" s="19" t="s">
        <v>35</v>
      </c>
      <c r="E326" s="19" t="s">
        <v>36</v>
      </c>
      <c r="F326" s="19" t="s">
        <v>37</v>
      </c>
      <c r="G326" s="19" t="s">
        <v>38</v>
      </c>
      <c r="H326" s="19" t="s">
        <v>8</v>
      </c>
      <c r="I326" s="20" t="s">
        <v>39</v>
      </c>
    </row>
    <row r="327" spans="1:9" x14ac:dyDescent="0.3">
      <c r="A327" s="21" t="s">
        <v>40</v>
      </c>
      <c r="B327" s="22">
        <v>7233</v>
      </c>
      <c r="C327" s="22">
        <v>138</v>
      </c>
      <c r="D327" s="22">
        <v>32</v>
      </c>
      <c r="E327" s="22">
        <v>4</v>
      </c>
      <c r="F327" s="22">
        <v>1</v>
      </c>
      <c r="G327" s="22">
        <v>8</v>
      </c>
      <c r="H327" s="23">
        <v>7416</v>
      </c>
      <c r="I327" s="24">
        <v>247681.55</v>
      </c>
    </row>
    <row r="328" spans="1:9" x14ac:dyDescent="0.3">
      <c r="A328" s="21" t="s">
        <v>42</v>
      </c>
      <c r="B328" s="22">
        <v>829</v>
      </c>
      <c r="C328" s="22">
        <v>182</v>
      </c>
      <c r="D328" s="22">
        <v>21</v>
      </c>
      <c r="E328" s="22">
        <v>2</v>
      </c>
      <c r="F328" s="22">
        <v>0</v>
      </c>
      <c r="G328" s="22">
        <v>1</v>
      </c>
      <c r="H328" s="23">
        <v>1035</v>
      </c>
      <c r="I328" s="24">
        <v>40672.230000000003</v>
      </c>
    </row>
    <row r="329" spans="1:9" x14ac:dyDescent="0.3">
      <c r="A329" s="21" t="s">
        <v>44</v>
      </c>
      <c r="B329" s="22">
        <v>3805</v>
      </c>
      <c r="C329" s="22">
        <v>310</v>
      </c>
      <c r="D329" s="22">
        <v>88</v>
      </c>
      <c r="E329" s="22">
        <v>23</v>
      </c>
      <c r="F329" s="22">
        <v>3</v>
      </c>
      <c r="G329" s="22">
        <v>24</v>
      </c>
      <c r="H329" s="23">
        <v>4253</v>
      </c>
      <c r="I329" s="24">
        <v>157016.54999999999</v>
      </c>
    </row>
    <row r="330" spans="1:9" x14ac:dyDescent="0.3">
      <c r="A330" s="21" t="s">
        <v>47</v>
      </c>
      <c r="B330" s="22">
        <v>5</v>
      </c>
      <c r="C330" s="22">
        <v>19</v>
      </c>
      <c r="D330" s="22">
        <v>0</v>
      </c>
      <c r="E330" s="22">
        <v>0</v>
      </c>
      <c r="F330" s="22">
        <v>0</v>
      </c>
      <c r="G330" s="22">
        <v>0</v>
      </c>
      <c r="H330" s="23">
        <v>24</v>
      </c>
      <c r="I330" s="24">
        <v>1374.59</v>
      </c>
    </row>
    <row r="331" spans="1:9" x14ac:dyDescent="0.3">
      <c r="A331" s="21" t="s">
        <v>50</v>
      </c>
      <c r="B331" s="22">
        <v>122</v>
      </c>
      <c r="C331" s="22">
        <v>29</v>
      </c>
      <c r="D331" s="22">
        <v>13</v>
      </c>
      <c r="E331" s="22">
        <v>0</v>
      </c>
      <c r="F331" s="22">
        <v>0</v>
      </c>
      <c r="G331" s="22">
        <v>0</v>
      </c>
      <c r="H331" s="23">
        <v>164</v>
      </c>
      <c r="I331" s="24">
        <v>6936.82</v>
      </c>
    </row>
    <row r="332" spans="1:9" x14ac:dyDescent="0.3">
      <c r="A332" s="21" t="s">
        <v>52</v>
      </c>
      <c r="B332" s="22">
        <v>4</v>
      </c>
      <c r="C332" s="22">
        <v>0</v>
      </c>
      <c r="D332" s="22">
        <v>0</v>
      </c>
      <c r="E332" s="22">
        <v>0</v>
      </c>
      <c r="F332" s="22">
        <v>0</v>
      </c>
      <c r="G332" s="22">
        <v>0</v>
      </c>
      <c r="H332" s="23">
        <v>4</v>
      </c>
      <c r="I332" s="24">
        <v>129.63999999999999</v>
      </c>
    </row>
    <row r="333" spans="1:9" x14ac:dyDescent="0.3">
      <c r="A333" s="21" t="s">
        <v>53</v>
      </c>
      <c r="B333" s="22">
        <v>13</v>
      </c>
      <c r="C333" s="22">
        <v>1</v>
      </c>
      <c r="D333" s="22">
        <v>0</v>
      </c>
      <c r="E333" s="22">
        <v>0</v>
      </c>
      <c r="F333" s="22">
        <v>0</v>
      </c>
      <c r="G333" s="22">
        <v>4</v>
      </c>
      <c r="H333" s="23">
        <v>18</v>
      </c>
      <c r="I333" s="24">
        <v>1032.77</v>
      </c>
    </row>
    <row r="334" spans="1:9" x14ac:dyDescent="0.3">
      <c r="A334" s="21" t="s">
        <v>55</v>
      </c>
      <c r="B334" s="22">
        <v>121</v>
      </c>
      <c r="C334" s="22">
        <v>26</v>
      </c>
      <c r="D334" s="22">
        <v>0</v>
      </c>
      <c r="E334" s="22">
        <v>0</v>
      </c>
      <c r="F334" s="22">
        <v>0</v>
      </c>
      <c r="G334" s="22">
        <v>0</v>
      </c>
      <c r="H334" s="23">
        <v>147</v>
      </c>
      <c r="I334" s="24">
        <v>5580.77</v>
      </c>
    </row>
    <row r="335" spans="1:9" x14ac:dyDescent="0.3">
      <c r="A335" s="21" t="s">
        <v>56</v>
      </c>
      <c r="B335" s="22">
        <v>0</v>
      </c>
      <c r="C335" s="22">
        <v>0</v>
      </c>
      <c r="D335" s="22">
        <v>0</v>
      </c>
      <c r="E335" s="22">
        <v>0</v>
      </c>
      <c r="F335" s="22">
        <v>0</v>
      </c>
      <c r="G335" s="22">
        <v>0</v>
      </c>
      <c r="H335" s="23">
        <v>0</v>
      </c>
      <c r="I335" s="24">
        <v>0</v>
      </c>
    </row>
    <row r="336" spans="1:9" x14ac:dyDescent="0.3">
      <c r="A336" s="21" t="s">
        <v>57</v>
      </c>
      <c r="B336" s="22">
        <v>0</v>
      </c>
      <c r="C336" s="22">
        <v>0</v>
      </c>
      <c r="D336" s="22">
        <v>0</v>
      </c>
      <c r="E336" s="22">
        <v>0</v>
      </c>
      <c r="F336" s="22">
        <v>0</v>
      </c>
      <c r="G336" s="22">
        <v>0</v>
      </c>
      <c r="H336" s="23">
        <v>0</v>
      </c>
      <c r="I336" s="24">
        <v>0</v>
      </c>
    </row>
    <row r="337" spans="1:9" x14ac:dyDescent="0.3">
      <c r="A337" s="21"/>
      <c r="B337" s="22"/>
      <c r="C337" s="22"/>
      <c r="D337" s="22"/>
      <c r="E337" s="22"/>
      <c r="F337" s="22"/>
      <c r="G337" s="22"/>
      <c r="H337" s="23"/>
      <c r="I337" s="24"/>
    </row>
    <row r="338" spans="1:9" x14ac:dyDescent="0.3">
      <c r="A338" s="21"/>
      <c r="B338" s="22"/>
      <c r="C338" s="22"/>
      <c r="D338" s="22"/>
      <c r="E338" s="22"/>
      <c r="F338" s="22"/>
      <c r="G338" s="22"/>
      <c r="H338" s="23"/>
      <c r="I338" s="24"/>
    </row>
    <row r="339" spans="1:9" x14ac:dyDescent="0.3">
      <c r="A339" s="21" t="s">
        <v>8</v>
      </c>
      <c r="B339" s="22">
        <f t="shared" ref="B339:I339" si="19">SUM(B327:B338)</f>
        <v>12132</v>
      </c>
      <c r="C339" s="22">
        <f t="shared" si="19"/>
        <v>705</v>
      </c>
      <c r="D339" s="22">
        <f t="shared" si="19"/>
        <v>154</v>
      </c>
      <c r="E339" s="22">
        <f t="shared" si="19"/>
        <v>29</v>
      </c>
      <c r="F339" s="22">
        <f t="shared" si="19"/>
        <v>4</v>
      </c>
      <c r="G339" s="22">
        <f t="shared" si="19"/>
        <v>37</v>
      </c>
      <c r="H339" s="23">
        <f t="shared" si="19"/>
        <v>13061</v>
      </c>
      <c r="I339" s="24">
        <f t="shared" si="19"/>
        <v>460424.92000000004</v>
      </c>
    </row>
    <row r="340" spans="1:9" ht="15" thickBot="1" x14ac:dyDescent="0.35">
      <c r="A340" s="29"/>
      <c r="B340" s="30"/>
      <c r="C340" s="30"/>
      <c r="D340" s="30"/>
      <c r="E340" s="30"/>
      <c r="F340" s="30"/>
      <c r="G340" s="30"/>
      <c r="H340" s="30"/>
      <c r="I340" s="31"/>
    </row>
    <row r="341" spans="1:9" ht="16.2" thickBot="1" x14ac:dyDescent="0.35">
      <c r="A341" s="61" t="s">
        <v>79</v>
      </c>
      <c r="B341" s="62"/>
      <c r="C341" s="62"/>
      <c r="D341" s="62"/>
      <c r="E341" s="62"/>
      <c r="F341" s="62"/>
      <c r="G341" s="63"/>
      <c r="H341" s="64">
        <f>+$H$4</f>
        <v>5632231.5</v>
      </c>
      <c r="I341" s="63"/>
    </row>
    <row r="342" spans="1:9" ht="15.6" x14ac:dyDescent="0.3">
      <c r="A342" s="18" t="s">
        <v>32</v>
      </c>
      <c r="B342" s="19" t="s">
        <v>33</v>
      </c>
      <c r="C342" s="19" t="s">
        <v>34</v>
      </c>
      <c r="D342" s="19" t="s">
        <v>35</v>
      </c>
      <c r="E342" s="19" t="s">
        <v>36</v>
      </c>
      <c r="F342" s="19" t="s">
        <v>37</v>
      </c>
      <c r="G342" s="19" t="s">
        <v>38</v>
      </c>
      <c r="H342" s="19" t="s">
        <v>8</v>
      </c>
      <c r="I342" s="20" t="s">
        <v>39</v>
      </c>
    </row>
    <row r="343" spans="1:9" x14ac:dyDescent="0.3">
      <c r="A343" s="21" t="s">
        <v>40</v>
      </c>
      <c r="B343" s="22">
        <v>65422</v>
      </c>
      <c r="C343" s="22">
        <v>634</v>
      </c>
      <c r="D343" s="22">
        <v>436</v>
      </c>
      <c r="E343" s="22">
        <v>192</v>
      </c>
      <c r="F343" s="22">
        <v>32</v>
      </c>
      <c r="G343" s="22">
        <v>27</v>
      </c>
      <c r="H343" s="23">
        <v>66743</v>
      </c>
      <c r="I343" s="24">
        <v>637473.23</v>
      </c>
    </row>
    <row r="344" spans="1:9" x14ac:dyDescent="0.3">
      <c r="A344" s="21"/>
      <c r="B344" s="22"/>
      <c r="C344" s="22"/>
      <c r="D344" s="22"/>
      <c r="E344" s="22"/>
      <c r="F344" s="22"/>
      <c r="G344" s="22"/>
      <c r="H344" s="23"/>
      <c r="I344" s="24"/>
    </row>
    <row r="345" spans="1:9" x14ac:dyDescent="0.3">
      <c r="A345" s="21"/>
      <c r="B345" s="22"/>
      <c r="C345" s="22"/>
      <c r="D345" s="22"/>
      <c r="E345" s="22"/>
      <c r="F345" s="22"/>
      <c r="G345" s="22"/>
      <c r="H345" s="23"/>
      <c r="I345" s="24"/>
    </row>
    <row r="346" spans="1:9" x14ac:dyDescent="0.3">
      <c r="A346" s="21"/>
      <c r="B346" s="22"/>
      <c r="C346" s="22"/>
      <c r="D346" s="22"/>
      <c r="E346" s="22"/>
      <c r="F346" s="22"/>
      <c r="G346" s="22"/>
      <c r="H346" s="23"/>
      <c r="I346" s="24"/>
    </row>
    <row r="347" spans="1:9" x14ac:dyDescent="0.3">
      <c r="A347" s="21" t="s">
        <v>8</v>
      </c>
      <c r="B347" s="22">
        <f t="shared" ref="B347:H347" si="20">SUM(B343:B346)</f>
        <v>65422</v>
      </c>
      <c r="C347" s="22">
        <f t="shared" si="20"/>
        <v>634</v>
      </c>
      <c r="D347" s="22">
        <f t="shared" si="20"/>
        <v>436</v>
      </c>
      <c r="E347" s="22">
        <f t="shared" si="20"/>
        <v>192</v>
      </c>
      <c r="F347" s="22">
        <f t="shared" si="20"/>
        <v>32</v>
      </c>
      <c r="G347" s="22">
        <f t="shared" si="20"/>
        <v>27</v>
      </c>
      <c r="H347" s="23">
        <f t="shared" si="20"/>
        <v>66743</v>
      </c>
      <c r="I347" s="24">
        <f>SUM(I343:I346)</f>
        <v>637473.23</v>
      </c>
    </row>
    <row r="348" spans="1:9" x14ac:dyDescent="0.3">
      <c r="A348" s="29"/>
      <c r="B348" s="30"/>
      <c r="C348" s="30"/>
      <c r="D348" s="30"/>
      <c r="E348" s="30"/>
      <c r="F348" s="30"/>
      <c r="G348" s="30"/>
      <c r="H348" s="30"/>
      <c r="I348" s="31"/>
    </row>
    <row r="349" spans="1:9" ht="15" thickBot="1" x14ac:dyDescent="0.35">
      <c r="A349" s="29"/>
      <c r="B349" s="30"/>
      <c r="C349" s="30"/>
      <c r="D349" s="30"/>
      <c r="E349" s="30"/>
      <c r="F349" s="30"/>
      <c r="G349" s="30"/>
      <c r="H349" s="30"/>
      <c r="I349" s="31"/>
    </row>
    <row r="350" spans="1:9" ht="21.6" thickBot="1" x14ac:dyDescent="0.45">
      <c r="A350" s="36" t="s">
        <v>8</v>
      </c>
      <c r="B350" s="37"/>
      <c r="C350" s="38"/>
      <c r="D350" s="39"/>
      <c r="E350" s="38"/>
      <c r="F350" s="38"/>
      <c r="G350" s="40"/>
      <c r="H350" s="41">
        <f>H339+H323+H307+H292+H275+H254+H238++H221+H204+H181+H162+H139+H118+H101+H78+H57+H347+H189</f>
        <v>36916592</v>
      </c>
      <c r="I350" s="42">
        <v>542024110.70000005</v>
      </c>
    </row>
    <row r="351" spans="1:9" x14ac:dyDescent="0.3">
      <c r="A351" s="32"/>
      <c r="B351" s="32"/>
      <c r="C351" s="32"/>
      <c r="D351" s="32"/>
      <c r="E351" s="32"/>
      <c r="F351" s="32"/>
      <c r="G351" s="32"/>
      <c r="H351" s="32"/>
      <c r="I351" s="43"/>
    </row>
    <row r="353" spans="9:9" x14ac:dyDescent="0.3">
      <c r="I353" s="44"/>
    </row>
    <row r="354" spans="9:9" x14ac:dyDescent="0.3">
      <c r="I354" s="44"/>
    </row>
  </sheetData>
  <mergeCells count="41">
    <mergeCell ref="A23:B23"/>
    <mergeCell ref="A24:B24"/>
    <mergeCell ref="A27:I27"/>
    <mergeCell ref="A29:G29"/>
    <mergeCell ref="H29:I29"/>
    <mergeCell ref="A59:G59"/>
    <mergeCell ref="H59:I59"/>
    <mergeCell ref="A80:G80"/>
    <mergeCell ref="H80:I80"/>
    <mergeCell ref="A103:G103"/>
    <mergeCell ref="H103:I103"/>
    <mergeCell ref="A120:G120"/>
    <mergeCell ref="H120:I120"/>
    <mergeCell ref="A142:G142"/>
    <mergeCell ref="H142:I142"/>
    <mergeCell ref="A164:G164"/>
    <mergeCell ref="H164:I164"/>
    <mergeCell ref="A183:G183"/>
    <mergeCell ref="H183:I183"/>
    <mergeCell ref="A191:G191"/>
    <mergeCell ref="H191:I191"/>
    <mergeCell ref="A206:G206"/>
    <mergeCell ref="H206:I206"/>
    <mergeCell ref="A223:G223"/>
    <mergeCell ref="H223:I223"/>
    <mergeCell ref="A240:G240"/>
    <mergeCell ref="H240:I240"/>
    <mergeCell ref="A256:G256"/>
    <mergeCell ref="H256:I256"/>
    <mergeCell ref="A261:G261"/>
    <mergeCell ref="H261:I261"/>
    <mergeCell ref="A277:G277"/>
    <mergeCell ref="H277:I277"/>
    <mergeCell ref="A294:G294"/>
    <mergeCell ref="H294:I294"/>
    <mergeCell ref="A309:G309"/>
    <mergeCell ref="H309:I309"/>
    <mergeCell ref="A325:G325"/>
    <mergeCell ref="H325:I325"/>
    <mergeCell ref="A341:G341"/>
    <mergeCell ref="H341:I3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50232-566D-4954-8812-B83F1A706940}">
  <dimension ref="A1:J342"/>
  <sheetViews>
    <sheetView workbookViewId="0">
      <selection activeCell="C3" sqref="C3:H22"/>
    </sheetView>
  </sheetViews>
  <sheetFormatPr baseColWidth="10" defaultRowHeight="14.4" x14ac:dyDescent="0.3"/>
  <cols>
    <col min="1" max="1" width="40.109375" bestFit="1" customWidth="1"/>
    <col min="2" max="2" width="19.44140625" bestFit="1" customWidth="1"/>
    <col min="3" max="3" width="16.5546875" bestFit="1" customWidth="1"/>
    <col min="4" max="5" width="15.21875" bestFit="1" customWidth="1"/>
    <col min="6" max="7" width="14" bestFit="1" customWidth="1"/>
    <col min="8" max="8" width="16.44140625" bestFit="1" customWidth="1"/>
    <col min="9" max="9" width="25" bestFit="1" customWidth="1"/>
    <col min="10" max="10" width="11.88671875" customWidth="1"/>
  </cols>
  <sheetData>
    <row r="1" spans="1:10" ht="15" thickBot="1" x14ac:dyDescent="0.35"/>
    <row r="2" spans="1:10" ht="16.2" thickBot="1" x14ac:dyDescent="0.3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ht="15.6" x14ac:dyDescent="0.3">
      <c r="A3" s="5">
        <v>401</v>
      </c>
      <c r="B3" s="6" t="s">
        <v>10</v>
      </c>
      <c r="C3" s="7">
        <v>1501051.8181818179</v>
      </c>
      <c r="D3" s="7">
        <v>49196.454545454544</v>
      </c>
      <c r="E3" s="7">
        <v>35502.090909090897</v>
      </c>
      <c r="F3" s="7">
        <v>25191.272727272724</v>
      </c>
      <c r="G3" s="7">
        <v>10449.818181818178</v>
      </c>
      <c r="H3" s="7">
        <v>8235.1363636363621</v>
      </c>
      <c r="I3" s="8">
        <f>SUM(C3:H3)</f>
        <v>1629626.5909090906</v>
      </c>
      <c r="J3" s="9">
        <f>+I3/$I$23</f>
        <v>3.0130876665429257E-3</v>
      </c>
    </row>
    <row r="4" spans="1:10" ht="15.6" x14ac:dyDescent="0.3">
      <c r="A4" s="5">
        <v>402</v>
      </c>
      <c r="B4" s="6" t="s">
        <v>80</v>
      </c>
      <c r="C4" s="7">
        <v>292028976.54545456</v>
      </c>
      <c r="D4" s="7">
        <v>22585730.454545449</v>
      </c>
      <c r="E4" s="7">
        <v>22081062.181818172</v>
      </c>
      <c r="F4" s="7">
        <v>6731339.9999999972</v>
      </c>
      <c r="G4" s="7">
        <v>2086559.9999999998</v>
      </c>
      <c r="H4" s="7">
        <v>4900381.5000000019</v>
      </c>
      <c r="I4" s="8">
        <f t="shared" ref="I4:I21" si="0">SUM(C4:H4)</f>
        <v>350414050.68181819</v>
      </c>
      <c r="J4" s="9">
        <f t="shared" ref="J4:J23" si="1">+I4/$I$23</f>
        <v>0.64789581870024471</v>
      </c>
    </row>
    <row r="5" spans="1:10" ht="15.6" x14ac:dyDescent="0.3">
      <c r="A5" s="5">
        <v>403</v>
      </c>
      <c r="B5" s="6" t="s">
        <v>81</v>
      </c>
      <c r="C5" s="7">
        <v>39482893.636363648</v>
      </c>
      <c r="D5" s="7"/>
      <c r="E5" s="7"/>
      <c r="F5" s="7"/>
      <c r="G5" s="7"/>
      <c r="H5" s="7"/>
      <c r="I5" s="8">
        <f t="shared" si="0"/>
        <v>39482893.636363648</v>
      </c>
      <c r="J5" s="9">
        <f t="shared" si="1"/>
        <v>7.3001643762322488E-2</v>
      </c>
    </row>
    <row r="6" spans="1:10" ht="15.6" x14ac:dyDescent="0.3">
      <c r="A6" s="5">
        <v>404</v>
      </c>
      <c r="B6" s="6" t="s">
        <v>82</v>
      </c>
      <c r="C6" s="7">
        <v>53227456.363636367</v>
      </c>
      <c r="D6" s="7">
        <v>10379114.636363635</v>
      </c>
      <c r="E6" s="7">
        <v>8021929.0909090927</v>
      </c>
      <c r="F6" s="7">
        <v>2469613.6363636358</v>
      </c>
      <c r="G6" s="7">
        <v>595293.45454545447</v>
      </c>
      <c r="H6" s="7">
        <v>1261622.6363636358</v>
      </c>
      <c r="I6" s="8">
        <f t="shared" si="0"/>
        <v>75955029.818181828</v>
      </c>
      <c r="J6" s="9">
        <f t="shared" si="1"/>
        <v>0.14043656677778821</v>
      </c>
    </row>
    <row r="7" spans="1:10" ht="15.6" x14ac:dyDescent="0.3">
      <c r="A7" s="5">
        <v>406</v>
      </c>
      <c r="B7" s="6" t="s">
        <v>14</v>
      </c>
      <c r="C7" s="7">
        <v>364880.90909090906</v>
      </c>
      <c r="D7" s="7"/>
      <c r="E7" s="7"/>
      <c r="F7" s="7"/>
      <c r="G7" s="7"/>
      <c r="H7" s="7"/>
      <c r="I7" s="8">
        <f t="shared" si="0"/>
        <v>364880.90909090906</v>
      </c>
      <c r="J7" s="9">
        <f t="shared" si="1"/>
        <v>6.7464422406452991E-4</v>
      </c>
    </row>
    <row r="8" spans="1:10" ht="15.6" x14ac:dyDescent="0.3">
      <c r="A8" s="5">
        <v>407</v>
      </c>
      <c r="B8" s="6" t="s">
        <v>15</v>
      </c>
      <c r="C8" s="7">
        <v>6823420.090909089</v>
      </c>
      <c r="D8" s="7">
        <v>1334235</v>
      </c>
      <c r="E8" s="7">
        <v>1312942.5000000009</v>
      </c>
      <c r="F8" s="7">
        <v>313856</v>
      </c>
      <c r="G8" s="7">
        <v>60833.09090909089</v>
      </c>
      <c r="H8" s="7">
        <v>227543.27272727276</v>
      </c>
      <c r="I8" s="8">
        <f t="shared" si="0"/>
        <v>10072829.954545455</v>
      </c>
      <c r="J8" s="9">
        <f t="shared" si="1"/>
        <v>1.8624094545667706E-2</v>
      </c>
    </row>
    <row r="9" spans="1:10" ht="15.6" x14ac:dyDescent="0.3">
      <c r="A9" s="5">
        <v>408</v>
      </c>
      <c r="B9" s="6" t="s">
        <v>16</v>
      </c>
      <c r="C9" s="7">
        <v>27327109.090909075</v>
      </c>
      <c r="D9" s="7">
        <v>5469194.5454545477</v>
      </c>
      <c r="E9" s="7">
        <v>5378581.0909090899</v>
      </c>
      <c r="F9" s="7">
        <v>2105941.8181818184</v>
      </c>
      <c r="G9" s="7">
        <v>504509.09090909094</v>
      </c>
      <c r="H9" s="7">
        <v>1247454.5454545454</v>
      </c>
      <c r="I9" s="8">
        <f t="shared" si="0"/>
        <v>42032790.181818172</v>
      </c>
      <c r="J9" s="9">
        <f t="shared" si="1"/>
        <v>7.771625867774519E-2</v>
      </c>
    </row>
    <row r="10" spans="1:10" ht="15.6" x14ac:dyDescent="0.3">
      <c r="A10" s="5">
        <v>409</v>
      </c>
      <c r="B10" s="6" t="s">
        <v>17</v>
      </c>
      <c r="C10" s="7">
        <v>1968952.3636363631</v>
      </c>
      <c r="D10" s="7">
        <v>301691.31818181829</v>
      </c>
      <c r="E10" s="7">
        <v>315596.59090909094</v>
      </c>
      <c r="F10" s="7">
        <v>156370.63636363638</v>
      </c>
      <c r="G10" s="7">
        <v>75591.681818181809</v>
      </c>
      <c r="H10" s="7">
        <v>41416</v>
      </c>
      <c r="I10" s="8">
        <f t="shared" si="0"/>
        <v>2859618.5909090899</v>
      </c>
      <c r="J10" s="9">
        <f t="shared" si="1"/>
        <v>5.287273511214878E-3</v>
      </c>
    </row>
    <row r="11" spans="1:10" ht="15.6" x14ac:dyDescent="0.3">
      <c r="A11" s="5">
        <v>413</v>
      </c>
      <c r="B11" s="6" t="s">
        <v>83</v>
      </c>
      <c r="C11" s="7">
        <v>1104920.3636363631</v>
      </c>
      <c r="D11" s="7">
        <v>45498.636363636353</v>
      </c>
      <c r="E11" s="7">
        <v>47597.181818181816</v>
      </c>
      <c r="F11" s="7">
        <v>15558.181818181818</v>
      </c>
      <c r="G11" s="7">
        <v>3337.7727272727266</v>
      </c>
      <c r="H11" s="7">
        <v>4567.954545454545</v>
      </c>
      <c r="I11" s="8">
        <f t="shared" si="0"/>
        <v>1221480.0909090906</v>
      </c>
      <c r="J11" s="9">
        <f t="shared" si="1"/>
        <v>2.2584478047776449E-3</v>
      </c>
    </row>
    <row r="12" spans="1:10" ht="15.6" x14ac:dyDescent="0.3">
      <c r="A12" s="5">
        <v>414</v>
      </c>
      <c r="B12" s="6" t="s">
        <v>84</v>
      </c>
      <c r="C12" s="7">
        <v>2214903.2727272715</v>
      </c>
      <c r="D12" s="7">
        <v>536777.36363636365</v>
      </c>
      <c r="E12" s="7">
        <v>422762.18181818194</v>
      </c>
      <c r="F12" s="7">
        <v>164554.04545454544</v>
      </c>
      <c r="G12" s="7">
        <v>46902.272727272713</v>
      </c>
      <c r="H12" s="7">
        <v>90127.227272727265</v>
      </c>
      <c r="I12" s="8">
        <f t="shared" si="0"/>
        <v>3476026.3636363628</v>
      </c>
      <c r="J12" s="9">
        <f t="shared" si="1"/>
        <v>6.4269767217090363E-3</v>
      </c>
    </row>
    <row r="13" spans="1:10" ht="15.6" x14ac:dyDescent="0.3">
      <c r="A13" s="5">
        <v>417</v>
      </c>
      <c r="B13" s="6" t="s">
        <v>85</v>
      </c>
      <c r="C13" s="7">
        <v>679956.81818181789</v>
      </c>
      <c r="D13" s="7">
        <v>106467.27272727275</v>
      </c>
      <c r="E13" s="7">
        <v>69663.27272727275</v>
      </c>
      <c r="F13" s="7">
        <v>18392.045454545456</v>
      </c>
      <c r="G13" s="7">
        <v>6470.3181818181838</v>
      </c>
      <c r="H13" s="7">
        <v>20797.227272727272</v>
      </c>
      <c r="I13" s="8">
        <f t="shared" si="0"/>
        <v>901746.95454545424</v>
      </c>
      <c r="J13" s="9">
        <f t="shared" si="1"/>
        <v>1.6672792664532091E-3</v>
      </c>
    </row>
    <row r="14" spans="1:10" ht="15.6" x14ac:dyDescent="0.3">
      <c r="A14" s="5">
        <v>418</v>
      </c>
      <c r="B14" s="6" t="s">
        <v>86</v>
      </c>
      <c r="C14" s="7">
        <v>3561370.9090909055</v>
      </c>
      <c r="D14" s="7">
        <v>936786.90909090941</v>
      </c>
      <c r="E14" s="7">
        <v>909309.04545454541</v>
      </c>
      <c r="F14" s="7">
        <v>437957.81818181823</v>
      </c>
      <c r="G14" s="7">
        <v>85323.636363636353</v>
      </c>
      <c r="H14" s="7">
        <v>239781.81818181826</v>
      </c>
      <c r="I14" s="8">
        <f t="shared" si="0"/>
        <v>6170530.136363633</v>
      </c>
      <c r="J14" s="9">
        <f t="shared" si="1"/>
        <v>1.1408962245477916E-2</v>
      </c>
    </row>
    <row r="15" spans="1:10" ht="15.6" x14ac:dyDescent="0.3">
      <c r="A15" s="5">
        <v>424</v>
      </c>
      <c r="B15" s="6" t="s">
        <v>87</v>
      </c>
      <c r="C15" s="7">
        <v>913017.27272727224</v>
      </c>
      <c r="D15" s="7">
        <v>284356.13636363635</v>
      </c>
      <c r="E15" s="7">
        <v>224260.90909090918</v>
      </c>
      <c r="F15" s="7">
        <v>75394.181818181809</v>
      </c>
      <c r="G15" s="7">
        <v>20076.000000000004</v>
      </c>
      <c r="H15" s="7">
        <v>44334.545454545463</v>
      </c>
      <c r="I15" s="8">
        <f t="shared" si="0"/>
        <v>1561439.0454545452</v>
      </c>
      <c r="J15" s="9">
        <f t="shared" si="1"/>
        <v>2.8870127403192976E-3</v>
      </c>
    </row>
    <row r="16" spans="1:10" ht="15.6" x14ac:dyDescent="0.3">
      <c r="A16" s="5">
        <v>427</v>
      </c>
      <c r="B16" s="6" t="s">
        <v>88</v>
      </c>
      <c r="C16" s="7">
        <v>273626.31818181812</v>
      </c>
      <c r="D16" s="7">
        <v>37692.272727272728</v>
      </c>
      <c r="E16" s="7">
        <v>37040.36363636364</v>
      </c>
      <c r="F16" s="7">
        <v>10422.545454545456</v>
      </c>
      <c r="G16" s="7">
        <v>2285.6363636363635</v>
      </c>
      <c r="H16" s="7">
        <v>7346.181818181818</v>
      </c>
      <c r="I16" s="8">
        <f t="shared" si="0"/>
        <v>368413.31818181812</v>
      </c>
      <c r="J16" s="9">
        <f t="shared" si="1"/>
        <v>6.8117544926935719E-4</v>
      </c>
    </row>
    <row r="17" spans="1:10" ht="15.6" x14ac:dyDescent="0.3">
      <c r="A17" s="5">
        <v>428</v>
      </c>
      <c r="B17" s="6" t="s">
        <v>89</v>
      </c>
      <c r="C17" s="7">
        <v>1161061.3636363638</v>
      </c>
      <c r="D17" s="7">
        <v>367973.63636363629</v>
      </c>
      <c r="E17" s="7">
        <v>319806.54545454559</v>
      </c>
      <c r="F17" s="7">
        <v>148950.90909090906</v>
      </c>
      <c r="G17" s="7">
        <v>40600.000000000007</v>
      </c>
      <c r="H17" s="7">
        <v>92727.272727272764</v>
      </c>
      <c r="I17" s="8">
        <f t="shared" si="0"/>
        <v>2131119.7272727275</v>
      </c>
      <c r="J17" s="9">
        <f t="shared" si="1"/>
        <v>3.9403201948181709E-3</v>
      </c>
    </row>
    <row r="18" spans="1:10" ht="15.6" x14ac:dyDescent="0.3">
      <c r="A18" s="5">
        <v>430</v>
      </c>
      <c r="B18" s="6" t="s">
        <v>90</v>
      </c>
      <c r="C18" s="7">
        <v>889150.18181818211</v>
      </c>
      <c r="D18" s="7">
        <v>24921.272727272735</v>
      </c>
      <c r="E18" s="7">
        <v>34004.727272727265</v>
      </c>
      <c r="F18" s="7">
        <v>5024.7272727272721</v>
      </c>
      <c r="G18" s="7">
        <v>412.09090909090907</v>
      </c>
      <c r="H18" s="7">
        <v>1971.4090909090908</v>
      </c>
      <c r="I18" s="8">
        <f t="shared" si="0"/>
        <v>955484.40909090941</v>
      </c>
      <c r="J18" s="9">
        <f t="shared" si="1"/>
        <v>1.766636789474478E-3</v>
      </c>
    </row>
    <row r="19" spans="1:10" ht="15.6" x14ac:dyDescent="0.3">
      <c r="A19" s="5">
        <v>431</v>
      </c>
      <c r="B19" s="6" t="s">
        <v>91</v>
      </c>
      <c r="C19" s="7">
        <v>396039.09090909094</v>
      </c>
      <c r="D19" s="7">
        <v>17677.63636363636</v>
      </c>
      <c r="E19" s="7">
        <v>11408.909090909094</v>
      </c>
      <c r="F19" s="7">
        <v>2804.545454545454</v>
      </c>
      <c r="G19" s="7">
        <v>1158.9545454545455</v>
      </c>
      <c r="H19" s="7">
        <v>4791.818181818182</v>
      </c>
      <c r="I19" s="8">
        <f t="shared" si="0"/>
        <v>433880.95454545459</v>
      </c>
      <c r="J19" s="9">
        <f t="shared" si="1"/>
        <v>8.0222141696858855E-4</v>
      </c>
    </row>
    <row r="20" spans="1:10" ht="15.6" x14ac:dyDescent="0.3">
      <c r="A20" s="5">
        <v>432</v>
      </c>
      <c r="B20" s="6" t="s">
        <v>92</v>
      </c>
      <c r="C20" s="7">
        <v>664659.81818181823</v>
      </c>
      <c r="D20" s="7">
        <v>7309.090909090909</v>
      </c>
      <c r="E20" s="7">
        <v>10885.272727272728</v>
      </c>
      <c r="F20" s="7">
        <v>7594.7727272727261</v>
      </c>
      <c r="G20" s="7">
        <v>2503.6363636363635</v>
      </c>
      <c r="H20" s="7">
        <v>665.31818181818176</v>
      </c>
      <c r="I20" s="8">
        <f t="shared" si="0"/>
        <v>693617.90909090918</v>
      </c>
      <c r="J20" s="9">
        <f t="shared" si="1"/>
        <v>1.2824603984948712E-3</v>
      </c>
    </row>
    <row r="21" spans="1:10" ht="15.6" x14ac:dyDescent="0.3">
      <c r="A21" s="5"/>
      <c r="B21" s="6" t="s">
        <v>28</v>
      </c>
      <c r="C21" s="7">
        <v>123918.92636363638</v>
      </c>
      <c r="D21" s="7"/>
      <c r="E21" s="7"/>
      <c r="F21" s="7"/>
      <c r="G21" s="7"/>
      <c r="H21" s="7"/>
      <c r="I21" s="8">
        <f t="shared" si="0"/>
        <v>123918.92636363638</v>
      </c>
      <c r="J21" s="9">
        <f t="shared" si="1"/>
        <v>2.2911910664713919E-4</v>
      </c>
    </row>
    <row r="22" spans="1:10" ht="15.6" x14ac:dyDescent="0.3">
      <c r="A22" s="58"/>
      <c r="B22" s="57"/>
      <c r="C22" s="7"/>
      <c r="D22" s="7"/>
      <c r="E22" s="7"/>
      <c r="F22" s="7"/>
      <c r="G22" s="7"/>
      <c r="H22" s="7"/>
      <c r="I22" s="8"/>
      <c r="J22" s="9"/>
    </row>
    <row r="23" spans="1:10" ht="15.6" x14ac:dyDescent="0.3">
      <c r="A23" s="69" t="s">
        <v>29</v>
      </c>
      <c r="B23" s="70"/>
      <c r="C23" s="45">
        <f>SUM(C3:C21)</f>
        <v>434707365.15363628</v>
      </c>
      <c r="D23" s="45">
        <f t="shared" ref="D23:I23" si="2">SUM(D3:D21)</f>
        <v>42484622.636363626</v>
      </c>
      <c r="E23" s="45">
        <f t="shared" si="2"/>
        <v>39232351.954545446</v>
      </c>
      <c r="F23" s="45">
        <f t="shared" si="2"/>
        <v>12688967.136363631</v>
      </c>
      <c r="G23" s="45">
        <f t="shared" si="2"/>
        <v>3542307.4545454541</v>
      </c>
      <c r="H23" s="45">
        <f t="shared" si="2"/>
        <v>8193763.8636363652</v>
      </c>
      <c r="I23" s="12">
        <f t="shared" si="2"/>
        <v>540849378.19909072</v>
      </c>
      <c r="J23" s="9">
        <f t="shared" si="1"/>
        <v>1</v>
      </c>
    </row>
    <row r="24" spans="1:10" ht="16.2" thickBot="1" x14ac:dyDescent="0.35">
      <c r="A24" s="71"/>
      <c r="B24" s="72"/>
      <c r="C24" s="13">
        <f>+C23/$I$23</f>
        <v>0.80374940357908153</v>
      </c>
      <c r="D24" s="13">
        <f t="shared" ref="D24:H24" si="3">+D23/$I$23</f>
        <v>7.8551671405869147E-2</v>
      </c>
      <c r="E24" s="13">
        <f t="shared" si="3"/>
        <v>7.2538406321516966E-2</v>
      </c>
      <c r="F24" s="13">
        <f t="shared" si="3"/>
        <v>2.3461184662197626E-2</v>
      </c>
      <c r="G24" s="13">
        <f t="shared" si="3"/>
        <v>6.549526720989414E-3</v>
      </c>
      <c r="H24" s="13">
        <f t="shared" si="3"/>
        <v>1.5149807310345431E-2</v>
      </c>
      <c r="I24" s="13">
        <f>+I23/$I$23</f>
        <v>1</v>
      </c>
      <c r="J24" s="13"/>
    </row>
    <row r="26" spans="1:10" ht="15" thickBot="1" x14ac:dyDescent="0.35"/>
    <row r="27" spans="1:10" ht="23.4" thickBot="1" x14ac:dyDescent="0.45">
      <c r="A27" s="73" t="s">
        <v>93</v>
      </c>
      <c r="B27" s="74"/>
      <c r="C27" s="74"/>
      <c r="D27" s="74"/>
      <c r="E27" s="74"/>
      <c r="F27" s="74"/>
      <c r="G27" s="74"/>
      <c r="H27" s="74"/>
      <c r="I27" s="75"/>
    </row>
    <row r="28" spans="1:10" ht="15" thickBot="1" x14ac:dyDescent="0.35">
      <c r="A28" s="14"/>
      <c r="B28" s="15" t="s">
        <v>30</v>
      </c>
      <c r="C28" s="15"/>
      <c r="D28" s="15"/>
      <c r="E28" s="15"/>
      <c r="F28" s="15"/>
      <c r="G28" s="15"/>
      <c r="H28" s="46"/>
      <c r="I28" s="17"/>
    </row>
    <row r="29" spans="1:10" ht="16.2" thickBot="1" x14ac:dyDescent="0.35">
      <c r="A29" s="61" t="s">
        <v>31</v>
      </c>
      <c r="B29" s="62"/>
      <c r="C29" s="62"/>
      <c r="D29" s="62"/>
      <c r="E29" s="62"/>
      <c r="F29" s="62"/>
      <c r="G29" s="63"/>
      <c r="H29" s="64" t="s">
        <v>94</v>
      </c>
      <c r="I29" s="63"/>
    </row>
    <row r="30" spans="1:10" ht="15.6" x14ac:dyDescent="0.3">
      <c r="A30" s="47" t="s">
        <v>32</v>
      </c>
      <c r="B30" s="19" t="s">
        <v>33</v>
      </c>
      <c r="C30" s="19" t="s">
        <v>34</v>
      </c>
      <c r="D30" s="19" t="s">
        <v>35</v>
      </c>
      <c r="E30" s="19" t="s">
        <v>36</v>
      </c>
      <c r="F30" s="19" t="s">
        <v>37</v>
      </c>
      <c r="G30" s="19" t="s">
        <v>38</v>
      </c>
      <c r="H30" s="19" t="s">
        <v>8</v>
      </c>
      <c r="I30" s="20" t="s">
        <v>39</v>
      </c>
    </row>
    <row r="31" spans="1:10" x14ac:dyDescent="0.3">
      <c r="A31" s="21" t="s">
        <v>40</v>
      </c>
      <c r="B31" s="22">
        <v>19592812</v>
      </c>
      <c r="C31" s="22">
        <v>204388</v>
      </c>
      <c r="D31" s="22">
        <v>160230</v>
      </c>
      <c r="E31" s="22">
        <v>38067</v>
      </c>
      <c r="F31" s="22">
        <v>9030</v>
      </c>
      <c r="G31" s="22">
        <v>36897</v>
      </c>
      <c r="H31" s="23">
        <v>20041424</v>
      </c>
      <c r="I31" s="24">
        <v>192401068.91</v>
      </c>
    </row>
    <row r="32" spans="1:10" x14ac:dyDescent="0.3">
      <c r="A32" s="21" t="s">
        <v>41</v>
      </c>
      <c r="B32" s="22">
        <v>119026</v>
      </c>
      <c r="C32" s="22">
        <v>962</v>
      </c>
      <c r="D32" s="22">
        <v>678</v>
      </c>
      <c r="E32" s="22">
        <v>241</v>
      </c>
      <c r="F32" s="22">
        <v>28</v>
      </c>
      <c r="G32" s="22">
        <v>144</v>
      </c>
      <c r="H32" s="23">
        <v>121079</v>
      </c>
      <c r="I32" s="24">
        <v>1152551.8600000001</v>
      </c>
    </row>
    <row r="33" spans="1:9" x14ac:dyDescent="0.3">
      <c r="A33" s="21" t="s">
        <v>42</v>
      </c>
      <c r="B33" s="22">
        <v>3220911</v>
      </c>
      <c r="C33" s="22">
        <v>376850</v>
      </c>
      <c r="D33" s="22">
        <v>221603</v>
      </c>
      <c r="E33" s="22">
        <v>23650</v>
      </c>
      <c r="F33" s="22">
        <v>6950</v>
      </c>
      <c r="G33" s="22">
        <v>32629</v>
      </c>
      <c r="H33" s="23">
        <v>3882593</v>
      </c>
      <c r="I33" s="24">
        <v>44563377.590000004</v>
      </c>
    </row>
    <row r="34" spans="1:9" x14ac:dyDescent="0.3">
      <c r="A34" s="21" t="s">
        <v>44</v>
      </c>
      <c r="B34" s="22">
        <v>2992931</v>
      </c>
      <c r="C34" s="22">
        <v>512045</v>
      </c>
      <c r="D34" s="22">
        <v>400589</v>
      </c>
      <c r="E34" s="22">
        <v>128890</v>
      </c>
      <c r="F34" s="22">
        <v>37854</v>
      </c>
      <c r="G34" s="22">
        <v>41985</v>
      </c>
      <c r="H34" s="23">
        <v>4114294</v>
      </c>
      <c r="I34" s="24">
        <v>54254593.68</v>
      </c>
    </row>
    <row r="35" spans="1:9" x14ac:dyDescent="0.3">
      <c r="A35" s="21" t="s">
        <v>45</v>
      </c>
      <c r="B35" s="22">
        <v>707519</v>
      </c>
      <c r="C35" s="22">
        <v>1784</v>
      </c>
      <c r="D35" s="22">
        <v>3592</v>
      </c>
      <c r="E35" s="22">
        <v>1298</v>
      </c>
      <c r="F35" s="22">
        <v>145</v>
      </c>
      <c r="G35" s="22">
        <v>832</v>
      </c>
      <c r="H35" s="23">
        <v>715170</v>
      </c>
      <c r="I35" s="24">
        <v>6762197.8200000003</v>
      </c>
    </row>
    <row r="36" spans="1:9" x14ac:dyDescent="0.3">
      <c r="A36" s="21" t="s">
        <v>46</v>
      </c>
      <c r="B36" s="22">
        <v>309153</v>
      </c>
      <c r="C36" s="22">
        <v>4728</v>
      </c>
      <c r="D36" s="22">
        <v>2624</v>
      </c>
      <c r="E36" s="22">
        <v>582</v>
      </c>
      <c r="F36" s="22">
        <v>158</v>
      </c>
      <c r="G36" s="22">
        <v>205</v>
      </c>
      <c r="H36" s="23">
        <v>317450</v>
      </c>
      <c r="I36" s="24">
        <v>3050937.05</v>
      </c>
    </row>
    <row r="37" spans="1:9" x14ac:dyDescent="0.3">
      <c r="A37" s="21" t="s">
        <v>47</v>
      </c>
      <c r="B37" s="22">
        <v>288</v>
      </c>
      <c r="C37" s="22">
        <v>3</v>
      </c>
      <c r="D37" s="22">
        <v>1</v>
      </c>
      <c r="E37" s="22">
        <v>0</v>
      </c>
      <c r="F37" s="22">
        <v>0</v>
      </c>
      <c r="G37" s="22">
        <v>0</v>
      </c>
      <c r="H37" s="23">
        <v>292</v>
      </c>
      <c r="I37" s="24">
        <v>2750.27</v>
      </c>
    </row>
    <row r="38" spans="1:9" x14ac:dyDescent="0.3">
      <c r="A38" s="21" t="s">
        <v>48</v>
      </c>
      <c r="B38" s="22">
        <v>648</v>
      </c>
      <c r="C38" s="22">
        <v>129</v>
      </c>
      <c r="D38" s="22">
        <v>58</v>
      </c>
      <c r="E38" s="22">
        <v>49</v>
      </c>
      <c r="F38" s="22">
        <v>0</v>
      </c>
      <c r="G38" s="22">
        <v>0</v>
      </c>
      <c r="H38" s="23">
        <v>884</v>
      </c>
      <c r="I38" s="24">
        <v>11380.86</v>
      </c>
    </row>
    <row r="39" spans="1:9" x14ac:dyDescent="0.3">
      <c r="A39" s="21" t="s">
        <v>49</v>
      </c>
      <c r="B39" s="22">
        <v>18183</v>
      </c>
      <c r="C39" s="22">
        <v>5521</v>
      </c>
      <c r="D39" s="22">
        <v>7802</v>
      </c>
      <c r="E39" s="22">
        <v>677</v>
      </c>
      <c r="F39" s="22">
        <v>410</v>
      </c>
      <c r="G39" s="22">
        <v>8973</v>
      </c>
      <c r="H39" s="23">
        <v>41566</v>
      </c>
      <c r="I39" s="24">
        <v>851791.27</v>
      </c>
    </row>
    <row r="40" spans="1:9" x14ac:dyDescent="0.3">
      <c r="A40" s="21" t="s">
        <v>50</v>
      </c>
      <c r="B40" s="22">
        <v>6156</v>
      </c>
      <c r="C40" s="22">
        <v>516</v>
      </c>
      <c r="D40" s="22">
        <v>1451</v>
      </c>
      <c r="E40" s="22">
        <v>7</v>
      </c>
      <c r="F40" s="22">
        <v>0</v>
      </c>
      <c r="G40" s="22">
        <v>0</v>
      </c>
      <c r="H40" s="23">
        <v>8130</v>
      </c>
      <c r="I40" s="24">
        <v>102879.05</v>
      </c>
    </row>
    <row r="41" spans="1:9" x14ac:dyDescent="0.3">
      <c r="A41" s="21" t="s">
        <v>51</v>
      </c>
      <c r="B41" s="22">
        <v>3821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3">
        <v>3821</v>
      </c>
      <c r="I41" s="24">
        <v>35431.089999999997</v>
      </c>
    </row>
    <row r="42" spans="1:9" x14ac:dyDescent="0.3">
      <c r="A42" s="21" t="s">
        <v>52</v>
      </c>
      <c r="B42" s="22">
        <v>281</v>
      </c>
      <c r="C42" s="22">
        <v>3</v>
      </c>
      <c r="D42" s="22">
        <v>0</v>
      </c>
      <c r="E42" s="22">
        <v>0</v>
      </c>
      <c r="F42" s="22">
        <v>3</v>
      </c>
      <c r="G42" s="22">
        <v>59</v>
      </c>
      <c r="H42" s="23">
        <v>346</v>
      </c>
      <c r="I42" s="24">
        <v>5079.95</v>
      </c>
    </row>
    <row r="43" spans="1:9" x14ac:dyDescent="0.3">
      <c r="A43" s="21" t="s">
        <v>53</v>
      </c>
      <c r="B43" s="22">
        <v>2737</v>
      </c>
      <c r="C43" s="22">
        <v>812</v>
      </c>
      <c r="D43" s="22">
        <v>102</v>
      </c>
      <c r="E43" s="22">
        <v>2769</v>
      </c>
      <c r="F43" s="22">
        <v>22</v>
      </c>
      <c r="G43" s="22">
        <v>1285</v>
      </c>
      <c r="H43" s="23">
        <v>7727</v>
      </c>
      <c r="I43" s="24">
        <v>182591.73</v>
      </c>
    </row>
    <row r="44" spans="1:9" x14ac:dyDescent="0.3">
      <c r="A44" s="21" t="s">
        <v>54</v>
      </c>
      <c r="B44" s="22">
        <v>2694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3">
        <v>2694</v>
      </c>
      <c r="I44" s="24">
        <v>24980.73</v>
      </c>
    </row>
    <row r="45" spans="1:9" x14ac:dyDescent="0.3">
      <c r="A45" s="21" t="s">
        <v>55</v>
      </c>
      <c r="B45" s="22">
        <v>6266</v>
      </c>
      <c r="C45" s="22">
        <v>3385</v>
      </c>
      <c r="D45" s="22">
        <v>215</v>
      </c>
      <c r="E45" s="22">
        <v>0</v>
      </c>
      <c r="F45" s="22">
        <v>0</v>
      </c>
      <c r="G45" s="22">
        <v>0</v>
      </c>
      <c r="H45" s="23">
        <v>9866</v>
      </c>
      <c r="I45" s="24">
        <v>125311.55</v>
      </c>
    </row>
    <row r="46" spans="1:9" x14ac:dyDescent="0.3">
      <c r="A46" s="21" t="s">
        <v>56</v>
      </c>
      <c r="B46" s="22">
        <v>1477864</v>
      </c>
      <c r="C46" s="22">
        <v>18283</v>
      </c>
      <c r="D46" s="22">
        <v>10915</v>
      </c>
      <c r="E46" s="22">
        <v>987</v>
      </c>
      <c r="F46" s="22">
        <v>199</v>
      </c>
      <c r="G46" s="22">
        <v>1066</v>
      </c>
      <c r="H46" s="23">
        <v>1509314</v>
      </c>
      <c r="I46" s="24">
        <v>14390467.859999999</v>
      </c>
    </row>
    <row r="47" spans="1:9" x14ac:dyDescent="0.3">
      <c r="A47" s="21" t="s">
        <v>57</v>
      </c>
      <c r="B47" s="22">
        <v>3017698</v>
      </c>
      <c r="C47" s="22">
        <v>106626</v>
      </c>
      <c r="D47" s="22">
        <v>76606</v>
      </c>
      <c r="E47" s="22">
        <v>12839</v>
      </c>
      <c r="F47" s="22">
        <v>1873</v>
      </c>
      <c r="G47" s="22">
        <v>1138</v>
      </c>
      <c r="H47" s="23">
        <v>3216780</v>
      </c>
      <c r="I47" s="24">
        <v>32363753.41</v>
      </c>
    </row>
    <row r="48" spans="1:9" x14ac:dyDescent="0.3">
      <c r="A48" s="21" t="s">
        <v>59</v>
      </c>
      <c r="B48" s="22">
        <v>1151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3">
        <v>1151</v>
      </c>
      <c r="I48" s="24">
        <v>10672.91</v>
      </c>
    </row>
    <row r="49" spans="1:9" x14ac:dyDescent="0.3">
      <c r="A49" s="21" t="s">
        <v>60</v>
      </c>
      <c r="B49" s="22">
        <v>13182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3">
        <v>13182</v>
      </c>
      <c r="I49" s="24">
        <v>122233.09</v>
      </c>
    </row>
    <row r="50" spans="1:9" x14ac:dyDescent="0.3">
      <c r="A50" s="21"/>
      <c r="B50" s="23"/>
      <c r="C50" s="23"/>
      <c r="D50" s="23"/>
      <c r="E50" s="23"/>
      <c r="F50" s="23"/>
      <c r="G50" s="23"/>
      <c r="H50" s="23"/>
      <c r="I50" s="24"/>
    </row>
    <row r="51" spans="1:9" x14ac:dyDescent="0.3">
      <c r="A51" s="21"/>
      <c r="B51" s="23"/>
      <c r="C51" s="23"/>
      <c r="D51" s="23"/>
      <c r="E51" s="23"/>
      <c r="F51" s="23"/>
      <c r="G51" s="23"/>
      <c r="H51" s="23"/>
      <c r="I51" s="24"/>
    </row>
    <row r="52" spans="1:9" x14ac:dyDescent="0.3">
      <c r="A52" s="21"/>
      <c r="B52" s="23"/>
      <c r="C52" s="23"/>
      <c r="D52" s="23"/>
      <c r="E52" s="23"/>
      <c r="F52" s="23"/>
      <c r="G52" s="23"/>
      <c r="H52" s="23"/>
      <c r="I52" s="24"/>
    </row>
    <row r="53" spans="1:9" x14ac:dyDescent="0.3">
      <c r="A53" s="21"/>
      <c r="B53" s="23"/>
      <c r="C53" s="23"/>
      <c r="D53" s="23"/>
      <c r="E53" s="23"/>
      <c r="F53" s="23"/>
      <c r="G53" s="23"/>
      <c r="H53" s="23"/>
      <c r="I53" s="24"/>
    </row>
    <row r="54" spans="1:9" x14ac:dyDescent="0.3">
      <c r="A54" s="21"/>
      <c r="B54" s="23"/>
      <c r="C54" s="23"/>
      <c r="D54" s="23"/>
      <c r="E54" s="23"/>
      <c r="F54" s="23"/>
      <c r="G54" s="23"/>
      <c r="H54" s="23"/>
      <c r="I54" s="24"/>
    </row>
    <row r="55" spans="1:9" x14ac:dyDescent="0.3">
      <c r="A55" s="47" t="s">
        <v>8</v>
      </c>
      <c r="B55" s="48">
        <f t="shared" ref="B55:H55" si="4">SUM(B31:B52)</f>
        <v>31493321</v>
      </c>
      <c r="C55" s="48">
        <f t="shared" si="4"/>
        <v>1236035</v>
      </c>
      <c r="D55" s="48">
        <f t="shared" si="4"/>
        <v>886466</v>
      </c>
      <c r="E55" s="48">
        <f t="shared" si="4"/>
        <v>210056</v>
      </c>
      <c r="F55" s="48">
        <f t="shared" si="4"/>
        <v>56672</v>
      </c>
      <c r="G55" s="48">
        <f t="shared" si="4"/>
        <v>125213</v>
      </c>
      <c r="H55" s="48">
        <f t="shared" si="4"/>
        <v>34007763</v>
      </c>
      <c r="I55" s="49">
        <f>SUM(I31:I54)</f>
        <v>350414050.68000007</v>
      </c>
    </row>
    <row r="56" spans="1:9" ht="15" thickBot="1" x14ac:dyDescent="0.35">
      <c r="A56" s="25"/>
      <c r="B56" s="26"/>
      <c r="C56" s="26"/>
      <c r="D56" s="26"/>
      <c r="E56" s="26"/>
      <c r="F56" s="26"/>
      <c r="G56" s="26"/>
      <c r="H56" s="27"/>
      <c r="I56" s="28"/>
    </row>
    <row r="57" spans="1:9" ht="16.2" thickBot="1" x14ac:dyDescent="0.35">
      <c r="A57" s="61" t="s">
        <v>61</v>
      </c>
      <c r="B57" s="62"/>
      <c r="C57" s="62"/>
      <c r="D57" s="62"/>
      <c r="E57" s="62"/>
      <c r="F57" s="62"/>
      <c r="G57" s="63"/>
      <c r="H57" s="64">
        <f>+$H$4</f>
        <v>4900381.5000000019</v>
      </c>
      <c r="I57" s="63"/>
    </row>
    <row r="58" spans="1:9" ht="15.6" x14ac:dyDescent="0.3">
      <c r="A58" s="18" t="s">
        <v>32</v>
      </c>
      <c r="B58" s="19" t="s">
        <v>33</v>
      </c>
      <c r="C58" s="19" t="s">
        <v>34</v>
      </c>
      <c r="D58" s="19" t="s">
        <v>35</v>
      </c>
      <c r="E58" s="19" t="s">
        <v>36</v>
      </c>
      <c r="F58" s="19" t="s">
        <v>37</v>
      </c>
      <c r="G58" s="19" t="s">
        <v>38</v>
      </c>
      <c r="H58" s="19" t="s">
        <v>8</v>
      </c>
      <c r="I58" s="20" t="s">
        <v>39</v>
      </c>
    </row>
    <row r="59" spans="1:9" x14ac:dyDescent="0.3">
      <c r="A59" s="21" t="s">
        <v>40</v>
      </c>
      <c r="B59" s="22">
        <v>748990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3">
        <v>748990</v>
      </c>
      <c r="I59" s="24">
        <v>29619150</v>
      </c>
    </row>
    <row r="60" spans="1:9" x14ac:dyDescent="0.3">
      <c r="A60" s="21" t="s">
        <v>41</v>
      </c>
      <c r="B60" s="22">
        <v>3935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3">
        <v>3935</v>
      </c>
      <c r="I60" s="24">
        <v>155611.35999999999</v>
      </c>
    </row>
    <row r="61" spans="1:9" x14ac:dyDescent="0.3">
      <c r="A61" s="21" t="s">
        <v>42</v>
      </c>
      <c r="B61" s="22">
        <v>91197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3">
        <v>91197</v>
      </c>
      <c r="I61" s="24">
        <v>3606426.82</v>
      </c>
    </row>
    <row r="62" spans="1:9" x14ac:dyDescent="0.3">
      <c r="A62" s="21" t="s">
        <v>44</v>
      </c>
      <c r="B62" s="22">
        <v>67941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3">
        <v>67941</v>
      </c>
      <c r="I62" s="24">
        <v>2686757.73</v>
      </c>
    </row>
    <row r="63" spans="1:9" x14ac:dyDescent="0.3">
      <c r="A63" s="21" t="s">
        <v>45</v>
      </c>
      <c r="B63" s="22">
        <v>25305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3">
        <v>25305</v>
      </c>
      <c r="I63" s="24">
        <v>1000697.73</v>
      </c>
    </row>
    <row r="64" spans="1:9" x14ac:dyDescent="0.3">
      <c r="A64" s="21" t="s">
        <v>46</v>
      </c>
      <c r="B64" s="22">
        <v>9181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3">
        <v>9181</v>
      </c>
      <c r="I64" s="24">
        <v>363066.82</v>
      </c>
    </row>
    <row r="65" spans="1:9" x14ac:dyDescent="0.3">
      <c r="A65" s="21" t="s">
        <v>47</v>
      </c>
      <c r="B65" s="22">
        <v>2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3">
        <v>2</v>
      </c>
      <c r="I65" s="24">
        <v>79.09</v>
      </c>
    </row>
    <row r="66" spans="1:9" x14ac:dyDescent="0.3">
      <c r="A66" s="21" t="s">
        <v>49</v>
      </c>
      <c r="B66" s="22">
        <v>144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3">
        <v>144</v>
      </c>
      <c r="I66" s="24">
        <v>5694.55</v>
      </c>
    </row>
    <row r="67" spans="1:9" x14ac:dyDescent="0.3">
      <c r="A67" s="21" t="s">
        <v>50</v>
      </c>
      <c r="B67" s="22">
        <v>29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3">
        <v>29</v>
      </c>
      <c r="I67" s="24">
        <v>1146.82</v>
      </c>
    </row>
    <row r="68" spans="1:9" x14ac:dyDescent="0.3">
      <c r="A68" s="21" t="s">
        <v>52</v>
      </c>
      <c r="B68" s="22">
        <v>6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3">
        <v>6</v>
      </c>
      <c r="I68" s="24">
        <v>237.27</v>
      </c>
    </row>
    <row r="69" spans="1:9" x14ac:dyDescent="0.3">
      <c r="A69" s="21" t="s">
        <v>55</v>
      </c>
      <c r="B69" s="22">
        <v>133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3">
        <v>133</v>
      </c>
      <c r="I69" s="24">
        <v>5259.55</v>
      </c>
    </row>
    <row r="70" spans="1:9" x14ac:dyDescent="0.3">
      <c r="A70" s="21" t="s">
        <v>56</v>
      </c>
      <c r="B70" s="22">
        <v>17850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3">
        <v>17850</v>
      </c>
      <c r="I70" s="24">
        <v>705886.36</v>
      </c>
    </row>
    <row r="71" spans="1:9" x14ac:dyDescent="0.3">
      <c r="A71" s="21" t="s">
        <v>57</v>
      </c>
      <c r="B71" s="22">
        <v>33705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3">
        <v>33705</v>
      </c>
      <c r="I71" s="24">
        <v>1332879.55</v>
      </c>
    </row>
    <row r="72" spans="1:9" x14ac:dyDescent="0.3">
      <c r="A72" s="21"/>
      <c r="B72" s="22"/>
      <c r="C72" s="22"/>
      <c r="D72" s="22"/>
      <c r="E72" s="22"/>
      <c r="F72" s="22"/>
      <c r="G72" s="22"/>
      <c r="H72" s="23"/>
      <c r="I72" s="24"/>
    </row>
    <row r="73" spans="1:9" x14ac:dyDescent="0.3">
      <c r="A73" s="21"/>
      <c r="B73" s="22"/>
      <c r="C73" s="22"/>
      <c r="D73" s="22"/>
      <c r="E73" s="22"/>
      <c r="F73" s="22"/>
      <c r="G73" s="22"/>
      <c r="H73" s="23"/>
      <c r="I73" s="24"/>
    </row>
    <row r="74" spans="1:9" x14ac:dyDescent="0.3">
      <c r="A74" s="21"/>
      <c r="B74" s="22"/>
      <c r="C74" s="22"/>
      <c r="D74" s="22"/>
      <c r="E74" s="22"/>
      <c r="F74" s="22"/>
      <c r="G74" s="22"/>
      <c r="H74" s="23"/>
      <c r="I74" s="24"/>
    </row>
    <row r="75" spans="1:9" x14ac:dyDescent="0.3">
      <c r="A75" s="21"/>
      <c r="B75" s="22"/>
      <c r="C75" s="22"/>
      <c r="D75" s="22"/>
      <c r="E75" s="22"/>
      <c r="F75" s="22"/>
      <c r="G75" s="22"/>
      <c r="H75" s="23"/>
      <c r="I75" s="24"/>
    </row>
    <row r="76" spans="1:9" x14ac:dyDescent="0.3">
      <c r="A76" s="47" t="s">
        <v>8</v>
      </c>
      <c r="B76" s="48">
        <f t="shared" ref="B76:G76" si="5">SUM(B59:B74)</f>
        <v>998418</v>
      </c>
      <c r="C76" s="48">
        <f t="shared" si="5"/>
        <v>0</v>
      </c>
      <c r="D76" s="48">
        <f t="shared" si="5"/>
        <v>0</v>
      </c>
      <c r="E76" s="48">
        <f t="shared" si="5"/>
        <v>0</v>
      </c>
      <c r="F76" s="48">
        <f t="shared" si="5"/>
        <v>0</v>
      </c>
      <c r="G76" s="48">
        <f t="shared" si="5"/>
        <v>0</v>
      </c>
      <c r="H76" s="48">
        <f>SUM(H59:H75)</f>
        <v>998418</v>
      </c>
      <c r="I76" s="49">
        <f>SUM(I59:I75)</f>
        <v>39482893.649999991</v>
      </c>
    </row>
    <row r="77" spans="1:9" ht="15" thickBot="1" x14ac:dyDescent="0.35">
      <c r="A77" s="29"/>
      <c r="B77" s="30"/>
      <c r="C77" s="30"/>
      <c r="D77" s="30"/>
      <c r="E77" s="30"/>
      <c r="F77" s="30"/>
      <c r="G77" s="30"/>
      <c r="H77" s="34"/>
      <c r="I77" s="31"/>
    </row>
    <row r="78" spans="1:9" ht="16.2" thickBot="1" x14ac:dyDescent="0.35">
      <c r="A78" s="61" t="s">
        <v>62</v>
      </c>
      <c r="B78" s="62"/>
      <c r="C78" s="62"/>
      <c r="D78" s="62"/>
      <c r="E78" s="62"/>
      <c r="F78" s="62"/>
      <c r="G78" s="63"/>
      <c r="H78" s="64">
        <f>+$H$4</f>
        <v>4900381.5000000019</v>
      </c>
      <c r="I78" s="63"/>
    </row>
    <row r="79" spans="1:9" ht="15.6" x14ac:dyDescent="0.3">
      <c r="A79" s="18" t="s">
        <v>32</v>
      </c>
      <c r="B79" s="19" t="s">
        <v>33</v>
      </c>
      <c r="C79" s="19" t="s">
        <v>34</v>
      </c>
      <c r="D79" s="19" t="s">
        <v>35</v>
      </c>
      <c r="E79" s="19" t="s">
        <v>36</v>
      </c>
      <c r="F79" s="19" t="s">
        <v>37</v>
      </c>
      <c r="G79" s="19" t="s">
        <v>38</v>
      </c>
      <c r="H79" s="19" t="s">
        <v>8</v>
      </c>
      <c r="I79" s="20" t="s">
        <v>39</v>
      </c>
    </row>
    <row r="80" spans="1:9" x14ac:dyDescent="0.3">
      <c r="A80" s="21" t="s">
        <v>40</v>
      </c>
      <c r="B80" s="22">
        <v>841482</v>
      </c>
      <c r="C80" s="22">
        <v>33651</v>
      </c>
      <c r="D80" s="22">
        <v>19483</v>
      </c>
      <c r="E80" s="22">
        <v>4359</v>
      </c>
      <c r="F80" s="22">
        <v>492</v>
      </c>
      <c r="G80" s="22">
        <v>2404</v>
      </c>
      <c r="H80" s="23">
        <v>901871</v>
      </c>
      <c r="I80" s="24">
        <v>46234384.729999997</v>
      </c>
    </row>
    <row r="81" spans="1:9" x14ac:dyDescent="0.3">
      <c r="A81" s="21" t="s">
        <v>41</v>
      </c>
      <c r="B81" s="22">
        <v>5959</v>
      </c>
      <c r="C81" s="22">
        <v>375</v>
      </c>
      <c r="D81" s="22">
        <v>123</v>
      </c>
      <c r="E81" s="22">
        <v>40</v>
      </c>
      <c r="F81" s="22">
        <v>2</v>
      </c>
      <c r="G81" s="22">
        <v>14</v>
      </c>
      <c r="H81" s="23">
        <v>6513</v>
      </c>
      <c r="I81" s="24">
        <v>335479</v>
      </c>
    </row>
    <row r="82" spans="1:9" x14ac:dyDescent="0.3">
      <c r="A82" s="21" t="s">
        <v>42</v>
      </c>
      <c r="B82" s="22">
        <v>98285</v>
      </c>
      <c r="C82" s="22">
        <v>51222</v>
      </c>
      <c r="D82" s="22">
        <v>26586</v>
      </c>
      <c r="E82" s="22">
        <v>2747</v>
      </c>
      <c r="F82" s="22">
        <v>636</v>
      </c>
      <c r="G82" s="22">
        <v>3231</v>
      </c>
      <c r="H82" s="23">
        <v>182707</v>
      </c>
      <c r="I82" s="24">
        <v>11521265.77</v>
      </c>
    </row>
    <row r="83" spans="1:9" x14ac:dyDescent="0.3">
      <c r="A83" s="21" t="s">
        <v>44</v>
      </c>
      <c r="B83" s="22">
        <v>62916</v>
      </c>
      <c r="C83" s="22">
        <v>64448</v>
      </c>
      <c r="D83" s="22">
        <v>34588</v>
      </c>
      <c r="E83" s="22">
        <v>13704</v>
      </c>
      <c r="F83" s="22">
        <v>3342</v>
      </c>
      <c r="G83" s="22">
        <v>2454</v>
      </c>
      <c r="H83" s="23">
        <v>181452</v>
      </c>
      <c r="I83" s="24">
        <v>12889387.82</v>
      </c>
    </row>
    <row r="84" spans="1:9" x14ac:dyDescent="0.3">
      <c r="A84" s="21" t="s">
        <v>45</v>
      </c>
      <c r="B84" s="22">
        <v>18616</v>
      </c>
      <c r="C84" s="22">
        <v>253</v>
      </c>
      <c r="D84" s="22">
        <v>387</v>
      </c>
      <c r="E84" s="22">
        <v>176</v>
      </c>
      <c r="F84" s="22">
        <v>9</v>
      </c>
      <c r="G84" s="22">
        <v>59</v>
      </c>
      <c r="H84" s="23">
        <v>19500</v>
      </c>
      <c r="I84" s="24">
        <v>995875.55</v>
      </c>
    </row>
    <row r="85" spans="1:9" x14ac:dyDescent="0.3">
      <c r="A85" s="21" t="s">
        <v>46</v>
      </c>
      <c r="B85" s="22">
        <v>6244</v>
      </c>
      <c r="C85" s="22">
        <v>397</v>
      </c>
      <c r="D85" s="22">
        <v>239</v>
      </c>
      <c r="E85" s="22">
        <v>12</v>
      </c>
      <c r="F85" s="22">
        <v>13</v>
      </c>
      <c r="G85" s="22">
        <v>14</v>
      </c>
      <c r="H85" s="23">
        <v>6919</v>
      </c>
      <c r="I85" s="24">
        <v>359934.5</v>
      </c>
    </row>
    <row r="86" spans="1:9" x14ac:dyDescent="0.3">
      <c r="A86" s="21" t="s">
        <v>47</v>
      </c>
      <c r="B86" s="22">
        <v>33</v>
      </c>
      <c r="C86" s="22">
        <v>3</v>
      </c>
      <c r="D86" s="22">
        <v>0</v>
      </c>
      <c r="E86" s="22">
        <v>0</v>
      </c>
      <c r="F86" s="22">
        <v>0</v>
      </c>
      <c r="G86" s="22">
        <v>0</v>
      </c>
      <c r="H86" s="23">
        <v>36</v>
      </c>
      <c r="I86" s="24">
        <v>1818.27</v>
      </c>
    </row>
    <row r="87" spans="1:9" x14ac:dyDescent="0.3">
      <c r="A87" s="21" t="s">
        <v>49</v>
      </c>
      <c r="B87" s="22">
        <v>358</v>
      </c>
      <c r="C87" s="22">
        <v>627</v>
      </c>
      <c r="D87" s="22">
        <v>729</v>
      </c>
      <c r="E87" s="22">
        <v>61</v>
      </c>
      <c r="F87" s="22">
        <v>13</v>
      </c>
      <c r="G87" s="22">
        <v>335</v>
      </c>
      <c r="H87" s="23">
        <v>2123</v>
      </c>
      <c r="I87" s="24">
        <v>181995.09</v>
      </c>
    </row>
    <row r="88" spans="1:9" x14ac:dyDescent="0.3">
      <c r="A88" s="21" t="s">
        <v>50</v>
      </c>
      <c r="B88" s="22">
        <v>348</v>
      </c>
      <c r="C88" s="22">
        <v>128</v>
      </c>
      <c r="D88" s="22">
        <v>95</v>
      </c>
      <c r="E88" s="22">
        <v>0</v>
      </c>
      <c r="F88" s="22">
        <v>0</v>
      </c>
      <c r="G88" s="22">
        <v>0</v>
      </c>
      <c r="H88" s="23">
        <v>571</v>
      </c>
      <c r="I88" s="24">
        <v>34352.36</v>
      </c>
    </row>
    <row r="89" spans="1:9" x14ac:dyDescent="0.3">
      <c r="A89" s="21" t="s">
        <v>52</v>
      </c>
      <c r="B89" s="22">
        <v>4</v>
      </c>
      <c r="C89" s="22">
        <v>0</v>
      </c>
      <c r="D89" s="22">
        <v>0</v>
      </c>
      <c r="E89" s="22">
        <v>1</v>
      </c>
      <c r="F89" s="22">
        <v>0</v>
      </c>
      <c r="G89" s="22">
        <v>7</v>
      </c>
      <c r="H89" s="23">
        <v>12</v>
      </c>
      <c r="I89" s="24">
        <v>1287.05</v>
      </c>
    </row>
    <row r="90" spans="1:9" x14ac:dyDescent="0.3">
      <c r="A90" s="21" t="s">
        <v>53</v>
      </c>
      <c r="B90" s="22">
        <v>7</v>
      </c>
      <c r="C90" s="22">
        <v>4</v>
      </c>
      <c r="D90" s="22">
        <v>5</v>
      </c>
      <c r="E90" s="22">
        <v>127</v>
      </c>
      <c r="F90" s="22">
        <v>0</v>
      </c>
      <c r="G90" s="22">
        <v>59</v>
      </c>
      <c r="H90" s="23">
        <v>202</v>
      </c>
      <c r="I90" s="24">
        <v>23727.77</v>
      </c>
    </row>
    <row r="91" spans="1:9" x14ac:dyDescent="0.3">
      <c r="A91" s="21" t="s">
        <v>55</v>
      </c>
      <c r="B91" s="22">
        <v>373</v>
      </c>
      <c r="C91" s="22">
        <v>410</v>
      </c>
      <c r="D91" s="22">
        <v>0</v>
      </c>
      <c r="E91" s="22">
        <v>0</v>
      </c>
      <c r="F91" s="22">
        <v>0</v>
      </c>
      <c r="G91" s="22">
        <v>0</v>
      </c>
      <c r="H91" s="23">
        <v>783</v>
      </c>
      <c r="I91" s="24">
        <v>45408.18</v>
      </c>
    </row>
    <row r="92" spans="1:9" x14ac:dyDescent="0.3">
      <c r="A92" s="21" t="s">
        <v>56</v>
      </c>
      <c r="B92" s="22">
        <v>18896</v>
      </c>
      <c r="C92" s="22">
        <v>1031</v>
      </c>
      <c r="D92" s="22">
        <v>1136</v>
      </c>
      <c r="E92" s="22">
        <v>93</v>
      </c>
      <c r="F92" s="22">
        <v>52</v>
      </c>
      <c r="G92" s="22">
        <v>444</v>
      </c>
      <c r="H92" s="23">
        <v>21652</v>
      </c>
      <c r="I92" s="24">
        <v>1180414.3600000001</v>
      </c>
    </row>
    <row r="93" spans="1:9" x14ac:dyDescent="0.3">
      <c r="A93" s="21" t="s">
        <v>57</v>
      </c>
      <c r="B93" s="22">
        <v>30742</v>
      </c>
      <c r="C93" s="22">
        <v>4494</v>
      </c>
      <c r="D93" s="22">
        <v>3140</v>
      </c>
      <c r="E93" s="22">
        <v>430</v>
      </c>
      <c r="F93" s="22">
        <v>9</v>
      </c>
      <c r="G93" s="22">
        <v>17</v>
      </c>
      <c r="H93" s="23">
        <v>38832</v>
      </c>
      <c r="I93" s="24">
        <v>2149699.36</v>
      </c>
    </row>
    <row r="94" spans="1:9" x14ac:dyDescent="0.3">
      <c r="A94" s="21"/>
      <c r="B94" s="23"/>
      <c r="C94" s="23"/>
      <c r="D94" s="23"/>
      <c r="E94" s="23"/>
      <c r="F94" s="23"/>
      <c r="G94" s="23"/>
      <c r="H94" s="23"/>
      <c r="I94" s="24"/>
    </row>
    <row r="95" spans="1:9" x14ac:dyDescent="0.3">
      <c r="A95" s="21"/>
      <c r="B95" s="23"/>
      <c r="C95" s="23"/>
      <c r="D95" s="23"/>
      <c r="E95" s="23"/>
      <c r="F95" s="23"/>
      <c r="G95" s="23"/>
      <c r="H95" s="23"/>
      <c r="I95" s="24"/>
    </row>
    <row r="96" spans="1:9" x14ac:dyDescent="0.3">
      <c r="A96" s="21"/>
      <c r="B96" s="23"/>
      <c r="C96" s="23"/>
      <c r="D96" s="23"/>
      <c r="E96" s="23"/>
      <c r="F96" s="23"/>
      <c r="G96" s="23"/>
      <c r="H96" s="23"/>
      <c r="I96" s="24"/>
    </row>
    <row r="97" spans="1:9" x14ac:dyDescent="0.3">
      <c r="A97" s="21"/>
      <c r="B97" s="23"/>
      <c r="C97" s="23"/>
      <c r="D97" s="23"/>
      <c r="E97" s="23"/>
      <c r="F97" s="23"/>
      <c r="G97" s="23"/>
      <c r="H97" s="23"/>
      <c r="I97" s="24"/>
    </row>
    <row r="98" spans="1:9" x14ac:dyDescent="0.3">
      <c r="A98" s="21"/>
      <c r="B98" s="23"/>
      <c r="C98" s="23"/>
      <c r="D98" s="23"/>
      <c r="E98" s="23"/>
      <c r="F98" s="23"/>
      <c r="G98" s="23"/>
      <c r="H98" s="23"/>
      <c r="I98" s="24"/>
    </row>
    <row r="99" spans="1:9" x14ac:dyDescent="0.3">
      <c r="A99" s="47" t="s">
        <v>8</v>
      </c>
      <c r="B99" s="48">
        <f t="shared" ref="B99:H99" si="6">SUM(B80:B98)</f>
        <v>1084263</v>
      </c>
      <c r="C99" s="48">
        <f t="shared" si="6"/>
        <v>157043</v>
      </c>
      <c r="D99" s="48">
        <f t="shared" si="6"/>
        <v>86511</v>
      </c>
      <c r="E99" s="48">
        <f t="shared" si="6"/>
        <v>21750</v>
      </c>
      <c r="F99" s="48">
        <f t="shared" si="6"/>
        <v>4568</v>
      </c>
      <c r="G99" s="48">
        <f t="shared" si="6"/>
        <v>9038</v>
      </c>
      <c r="H99" s="48">
        <f t="shared" si="6"/>
        <v>1363173</v>
      </c>
      <c r="I99" s="49">
        <f>SUM(I80:I98)</f>
        <v>75955029.809999987</v>
      </c>
    </row>
    <row r="100" spans="1:9" ht="15" thickBot="1" x14ac:dyDescent="0.35">
      <c r="A100" s="32"/>
      <c r="B100" s="32"/>
      <c r="C100" s="32"/>
      <c r="D100" s="32"/>
      <c r="E100" s="32"/>
      <c r="F100" s="32"/>
      <c r="G100" s="32"/>
      <c r="H100" s="50"/>
      <c r="I100" s="32"/>
    </row>
    <row r="101" spans="1:9" ht="16.2" thickBot="1" x14ac:dyDescent="0.35">
      <c r="A101" s="61" t="s">
        <v>63</v>
      </c>
      <c r="B101" s="62"/>
      <c r="C101" s="62"/>
      <c r="D101" s="62"/>
      <c r="E101" s="62"/>
      <c r="F101" s="62"/>
      <c r="G101" s="63"/>
      <c r="H101" s="64">
        <f>+$H$4</f>
        <v>4900381.5000000019</v>
      </c>
      <c r="I101" s="63"/>
    </row>
    <row r="102" spans="1:9" ht="15.6" x14ac:dyDescent="0.3">
      <c r="A102" s="18" t="s">
        <v>32</v>
      </c>
      <c r="B102" s="19" t="s">
        <v>33</v>
      </c>
      <c r="C102" s="19" t="s">
        <v>34</v>
      </c>
      <c r="D102" s="19" t="s">
        <v>35</v>
      </c>
      <c r="E102" s="19" t="s">
        <v>36</v>
      </c>
      <c r="F102" s="19" t="s">
        <v>37</v>
      </c>
      <c r="G102" s="19" t="s">
        <v>38</v>
      </c>
      <c r="H102" s="19" t="s">
        <v>8</v>
      </c>
      <c r="I102" s="20" t="s">
        <v>39</v>
      </c>
    </row>
    <row r="103" spans="1:9" x14ac:dyDescent="0.3">
      <c r="A103" s="21" t="s">
        <v>40</v>
      </c>
      <c r="B103" s="22">
        <v>156175</v>
      </c>
      <c r="C103" s="22">
        <v>1596</v>
      </c>
      <c r="D103" s="22">
        <v>567</v>
      </c>
      <c r="E103" s="22">
        <v>188</v>
      </c>
      <c r="F103" s="22">
        <v>52</v>
      </c>
      <c r="G103" s="22">
        <v>99</v>
      </c>
      <c r="H103" s="23">
        <v>158677</v>
      </c>
      <c r="I103" s="24">
        <v>1254683.7245454546</v>
      </c>
    </row>
    <row r="104" spans="1:9" x14ac:dyDescent="0.3">
      <c r="A104" s="21" t="s">
        <v>41</v>
      </c>
      <c r="B104" s="22">
        <v>1429</v>
      </c>
      <c r="C104" s="22">
        <v>28</v>
      </c>
      <c r="D104" s="22">
        <v>14</v>
      </c>
      <c r="E104" s="22">
        <v>2</v>
      </c>
      <c r="F104" s="22">
        <v>1</v>
      </c>
      <c r="G104" s="22">
        <v>19</v>
      </c>
      <c r="H104" s="23">
        <v>1493</v>
      </c>
      <c r="I104" s="24">
        <v>12165.318181818182</v>
      </c>
    </row>
    <row r="105" spans="1:9" x14ac:dyDescent="0.3">
      <c r="A105" s="21" t="s">
        <v>42</v>
      </c>
      <c r="B105" s="22">
        <v>9569</v>
      </c>
      <c r="C105" s="22">
        <v>787</v>
      </c>
      <c r="D105" s="22">
        <v>410</v>
      </c>
      <c r="E105" s="22">
        <v>130</v>
      </c>
      <c r="F105" s="22">
        <v>29</v>
      </c>
      <c r="G105" s="22">
        <v>119</v>
      </c>
      <c r="H105" s="23">
        <v>11044</v>
      </c>
      <c r="I105" s="24">
        <v>95527.23</v>
      </c>
    </row>
    <row r="106" spans="1:9" x14ac:dyDescent="0.3">
      <c r="A106" s="21" t="s">
        <v>44</v>
      </c>
      <c r="B106" s="22">
        <v>20128</v>
      </c>
      <c r="C106" s="22">
        <v>1617</v>
      </c>
      <c r="D106" s="22">
        <v>1350</v>
      </c>
      <c r="E106" s="22">
        <v>1163</v>
      </c>
      <c r="F106" s="22">
        <v>469</v>
      </c>
      <c r="G106" s="22">
        <v>120</v>
      </c>
      <c r="H106" s="23">
        <v>24847</v>
      </c>
      <c r="I106" s="24">
        <v>227561.45545454544</v>
      </c>
    </row>
    <row r="107" spans="1:9" x14ac:dyDescent="0.3">
      <c r="A107" s="21" t="s">
        <v>45</v>
      </c>
      <c r="B107" s="22">
        <v>2133</v>
      </c>
      <c r="C107" s="22">
        <v>39</v>
      </c>
      <c r="D107" s="22">
        <v>11</v>
      </c>
      <c r="E107" s="22">
        <v>12</v>
      </c>
      <c r="F107" s="22">
        <v>5</v>
      </c>
      <c r="G107" s="22">
        <v>12</v>
      </c>
      <c r="H107" s="23">
        <v>2212</v>
      </c>
      <c r="I107" s="24">
        <v>17850.957272727272</v>
      </c>
    </row>
    <row r="108" spans="1:9" x14ac:dyDescent="0.3">
      <c r="A108" s="21" t="s">
        <v>46</v>
      </c>
      <c r="B108" s="22">
        <v>2478</v>
      </c>
      <c r="C108" s="22">
        <v>52</v>
      </c>
      <c r="D108" s="22">
        <v>22</v>
      </c>
      <c r="E108" s="22">
        <v>10</v>
      </c>
      <c r="F108" s="22">
        <v>2</v>
      </c>
      <c r="G108" s="22">
        <v>22</v>
      </c>
      <c r="H108" s="23">
        <v>2586</v>
      </c>
      <c r="I108" s="24">
        <v>20987.457272727272</v>
      </c>
    </row>
    <row r="109" spans="1:9" x14ac:dyDescent="0.3">
      <c r="A109" s="21" t="s">
        <v>49</v>
      </c>
      <c r="B109" s="22">
        <v>14</v>
      </c>
      <c r="C109" s="22">
        <v>9</v>
      </c>
      <c r="D109" s="22">
        <v>2</v>
      </c>
      <c r="E109" s="22">
        <v>1</v>
      </c>
      <c r="F109" s="22">
        <v>0</v>
      </c>
      <c r="G109" s="22">
        <v>1</v>
      </c>
      <c r="H109" s="23">
        <v>27</v>
      </c>
      <c r="I109" s="24">
        <v>284.2263636363636</v>
      </c>
    </row>
    <row r="110" spans="1:9" x14ac:dyDescent="0.3">
      <c r="A110" s="21" t="s">
        <v>56</v>
      </c>
      <c r="B110" s="22">
        <v>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3">
        <v>4</v>
      </c>
      <c r="I110" s="24">
        <v>31.269090909090909</v>
      </c>
    </row>
    <row r="111" spans="1:9" x14ac:dyDescent="0.3">
      <c r="A111" s="21" t="s">
        <v>57</v>
      </c>
      <c r="B111" s="22">
        <v>65</v>
      </c>
      <c r="C111" s="22">
        <v>3</v>
      </c>
      <c r="D111" s="22">
        <v>-2</v>
      </c>
      <c r="E111" s="22">
        <v>0</v>
      </c>
      <c r="F111" s="22">
        <v>0</v>
      </c>
      <c r="G111" s="22">
        <v>1</v>
      </c>
      <c r="H111" s="23">
        <v>67</v>
      </c>
      <c r="I111" s="24">
        <v>534.95727272727277</v>
      </c>
    </row>
    <row r="112" spans="1:9" x14ac:dyDescent="0.3">
      <c r="A112" s="21"/>
      <c r="B112" s="22"/>
      <c r="C112" s="22"/>
      <c r="D112" s="22"/>
      <c r="E112" s="22"/>
      <c r="F112" s="22"/>
      <c r="G112" s="22"/>
      <c r="H112" s="23"/>
      <c r="I112" s="24"/>
    </row>
    <row r="113" spans="1:9" x14ac:dyDescent="0.3">
      <c r="A113" s="21"/>
      <c r="B113" s="22"/>
      <c r="C113" s="22"/>
      <c r="D113" s="22"/>
      <c r="E113" s="22"/>
      <c r="F113" s="22"/>
      <c r="G113" s="22"/>
      <c r="H113" s="23"/>
      <c r="I113" s="24"/>
    </row>
    <row r="114" spans="1:9" x14ac:dyDescent="0.3">
      <c r="A114" s="47" t="s">
        <v>8</v>
      </c>
      <c r="B114" s="48">
        <f t="shared" ref="B114:I114" si="7">SUM(B103:B113)</f>
        <v>191995</v>
      </c>
      <c r="C114" s="48">
        <f t="shared" si="7"/>
        <v>4131</v>
      </c>
      <c r="D114" s="48">
        <f t="shared" si="7"/>
        <v>2374</v>
      </c>
      <c r="E114" s="48">
        <f t="shared" si="7"/>
        <v>1506</v>
      </c>
      <c r="F114" s="48">
        <f t="shared" si="7"/>
        <v>558</v>
      </c>
      <c r="G114" s="48">
        <f t="shared" si="7"/>
        <v>393</v>
      </c>
      <c r="H114" s="48">
        <f t="shared" si="7"/>
        <v>200957</v>
      </c>
      <c r="I114" s="49">
        <f t="shared" si="7"/>
        <v>1629626.5954545452</v>
      </c>
    </row>
    <row r="115" spans="1:9" ht="15" thickBot="1" x14ac:dyDescent="0.35">
      <c r="A115" s="32"/>
      <c r="B115" s="32"/>
      <c r="C115" s="32"/>
      <c r="D115" s="32"/>
      <c r="E115" s="32"/>
      <c r="F115" s="32"/>
      <c r="G115" s="32"/>
      <c r="H115" s="50"/>
      <c r="I115" s="32"/>
    </row>
    <row r="116" spans="1:9" ht="16.2" thickBot="1" x14ac:dyDescent="0.35">
      <c r="A116" s="61" t="s">
        <v>64</v>
      </c>
      <c r="B116" s="62"/>
      <c r="C116" s="62"/>
      <c r="D116" s="62"/>
      <c r="E116" s="62"/>
      <c r="F116" s="62"/>
      <c r="G116" s="63"/>
      <c r="H116" s="64">
        <f>+$H$4</f>
        <v>4900381.5000000019</v>
      </c>
      <c r="I116" s="63"/>
    </row>
    <row r="117" spans="1:9" ht="15.6" x14ac:dyDescent="0.3">
      <c r="A117" s="18" t="s">
        <v>32</v>
      </c>
      <c r="B117" s="19" t="s">
        <v>33</v>
      </c>
      <c r="C117" s="19" t="s">
        <v>34</v>
      </c>
      <c r="D117" s="19" t="s">
        <v>35</v>
      </c>
      <c r="E117" s="19" t="s">
        <v>36</v>
      </c>
      <c r="F117" s="19" t="s">
        <v>37</v>
      </c>
      <c r="G117" s="19" t="s">
        <v>38</v>
      </c>
      <c r="H117" s="19" t="s">
        <v>8</v>
      </c>
      <c r="I117" s="20" t="s">
        <v>39</v>
      </c>
    </row>
    <row r="118" spans="1:9" x14ac:dyDescent="0.3">
      <c r="A118" s="21" t="s">
        <v>40</v>
      </c>
      <c r="B118" s="22">
        <v>36613</v>
      </c>
      <c r="C118" s="22">
        <v>1654</v>
      </c>
      <c r="D118" s="22">
        <v>1273</v>
      </c>
      <c r="E118" s="22">
        <v>233</v>
      </c>
      <c r="F118" s="22">
        <v>30</v>
      </c>
      <c r="G118" s="22">
        <v>214</v>
      </c>
      <c r="H118" s="23">
        <v>40017</v>
      </c>
      <c r="I118" s="24">
        <v>5612831.5499999998</v>
      </c>
    </row>
    <row r="119" spans="1:9" x14ac:dyDescent="0.3">
      <c r="A119" s="21" t="s">
        <v>41</v>
      </c>
      <c r="B119" s="22">
        <v>2122</v>
      </c>
      <c r="C119" s="22">
        <v>46</v>
      </c>
      <c r="D119" s="22">
        <v>83</v>
      </c>
      <c r="E119" s="22">
        <v>13</v>
      </c>
      <c r="F119" s="22">
        <v>3</v>
      </c>
      <c r="G119" s="22">
        <v>8</v>
      </c>
      <c r="H119" s="23">
        <v>2275</v>
      </c>
      <c r="I119" s="24">
        <v>317336.27</v>
      </c>
    </row>
    <row r="120" spans="1:9" x14ac:dyDescent="0.3">
      <c r="A120" s="21" t="s">
        <v>42</v>
      </c>
      <c r="B120" s="22">
        <v>6734</v>
      </c>
      <c r="C120" s="22">
        <v>2589</v>
      </c>
      <c r="D120" s="22">
        <v>1823</v>
      </c>
      <c r="E120" s="22">
        <v>90</v>
      </c>
      <c r="F120" s="22">
        <v>29</v>
      </c>
      <c r="G120" s="22">
        <v>183</v>
      </c>
      <c r="H120" s="23">
        <v>11448</v>
      </c>
      <c r="I120" s="24">
        <v>1914877.59</v>
      </c>
    </row>
    <row r="121" spans="1:9" x14ac:dyDescent="0.3">
      <c r="A121" s="21" t="s">
        <v>44</v>
      </c>
      <c r="B121" s="22">
        <v>3197</v>
      </c>
      <c r="C121" s="22">
        <v>2895</v>
      </c>
      <c r="D121" s="22">
        <v>1909</v>
      </c>
      <c r="E121" s="22">
        <v>652</v>
      </c>
      <c r="F121" s="22">
        <v>110</v>
      </c>
      <c r="G121" s="22">
        <v>191</v>
      </c>
      <c r="H121" s="23">
        <v>8954</v>
      </c>
      <c r="I121" s="24">
        <v>1727603.68</v>
      </c>
    </row>
    <row r="122" spans="1:9" x14ac:dyDescent="0.3">
      <c r="A122" s="21" t="s">
        <v>45</v>
      </c>
      <c r="B122" s="22">
        <v>1060</v>
      </c>
      <c r="C122" s="22">
        <v>17</v>
      </c>
      <c r="D122" s="22">
        <v>23</v>
      </c>
      <c r="E122" s="22">
        <v>22</v>
      </c>
      <c r="F122" s="22">
        <v>0</v>
      </c>
      <c r="G122" s="22">
        <v>0</v>
      </c>
      <c r="H122" s="23">
        <v>1122</v>
      </c>
      <c r="I122" s="24">
        <v>155551.41</v>
      </c>
    </row>
    <row r="123" spans="1:9" x14ac:dyDescent="0.3">
      <c r="A123" s="21" t="s">
        <v>46</v>
      </c>
      <c r="B123" s="22">
        <v>331</v>
      </c>
      <c r="C123" s="22">
        <v>21</v>
      </c>
      <c r="D123" s="22">
        <v>10</v>
      </c>
      <c r="E123" s="22">
        <v>1</v>
      </c>
      <c r="F123" s="22">
        <v>0</v>
      </c>
      <c r="G123" s="22">
        <v>0</v>
      </c>
      <c r="H123" s="23">
        <v>363</v>
      </c>
      <c r="I123" s="24">
        <v>50282.23</v>
      </c>
    </row>
    <row r="124" spans="1:9" x14ac:dyDescent="0.3">
      <c r="A124" s="21" t="s">
        <v>47</v>
      </c>
      <c r="B124" s="22">
        <v>5</v>
      </c>
      <c r="C124" s="22">
        <v>2</v>
      </c>
      <c r="D124" s="22">
        <v>0</v>
      </c>
      <c r="E124" s="22">
        <v>0</v>
      </c>
      <c r="F124" s="22">
        <v>0</v>
      </c>
      <c r="G124" s="22">
        <v>0</v>
      </c>
      <c r="H124" s="23">
        <v>7</v>
      </c>
      <c r="I124" s="24">
        <v>1017.73</v>
      </c>
    </row>
    <row r="125" spans="1:9" x14ac:dyDescent="0.3">
      <c r="A125" s="21" t="s">
        <v>49</v>
      </c>
      <c r="B125" s="22">
        <v>3</v>
      </c>
      <c r="C125" s="22">
        <v>13</v>
      </c>
      <c r="D125" s="22">
        <v>16</v>
      </c>
      <c r="E125" s="22">
        <v>0</v>
      </c>
      <c r="F125" s="22">
        <v>0</v>
      </c>
      <c r="G125" s="22">
        <v>0</v>
      </c>
      <c r="H125" s="23">
        <v>32</v>
      </c>
      <c r="I125" s="24">
        <v>6722.18</v>
      </c>
    </row>
    <row r="126" spans="1:9" x14ac:dyDescent="0.3">
      <c r="A126" s="21" t="s">
        <v>50</v>
      </c>
      <c r="B126" s="22">
        <v>27</v>
      </c>
      <c r="C126" s="22">
        <v>12</v>
      </c>
      <c r="D126" s="22">
        <v>24</v>
      </c>
      <c r="E126" s="22">
        <v>0</v>
      </c>
      <c r="F126" s="22">
        <v>0</v>
      </c>
      <c r="G126" s="22">
        <v>0</v>
      </c>
      <c r="H126" s="23">
        <v>63</v>
      </c>
      <c r="I126" s="24">
        <v>11715.55</v>
      </c>
    </row>
    <row r="127" spans="1:9" x14ac:dyDescent="0.3">
      <c r="A127" s="21" t="s">
        <v>53</v>
      </c>
      <c r="B127" s="22">
        <v>0</v>
      </c>
      <c r="C127" s="22">
        <v>0</v>
      </c>
      <c r="D127" s="22">
        <v>0</v>
      </c>
      <c r="E127" s="22">
        <v>1</v>
      </c>
      <c r="F127" s="22">
        <v>0</v>
      </c>
      <c r="G127" s="22">
        <v>8</v>
      </c>
      <c r="H127" s="23">
        <v>9</v>
      </c>
      <c r="I127" s="24">
        <v>3320.32</v>
      </c>
    </row>
    <row r="128" spans="1:9" x14ac:dyDescent="0.3">
      <c r="A128" s="21" t="s">
        <v>55</v>
      </c>
      <c r="B128" s="22">
        <v>76</v>
      </c>
      <c r="C128" s="22">
        <v>162</v>
      </c>
      <c r="D128" s="22">
        <v>20</v>
      </c>
      <c r="E128" s="22">
        <v>0</v>
      </c>
      <c r="F128" s="22">
        <v>0</v>
      </c>
      <c r="G128" s="22">
        <v>0</v>
      </c>
      <c r="H128" s="23">
        <v>258</v>
      </c>
      <c r="I128" s="24">
        <v>43982.55</v>
      </c>
    </row>
    <row r="129" spans="1:9" x14ac:dyDescent="0.3">
      <c r="A129" s="21" t="s">
        <v>56</v>
      </c>
      <c r="B129" s="22">
        <v>1269</v>
      </c>
      <c r="C129" s="22">
        <v>44</v>
      </c>
      <c r="D129" s="22">
        <v>31</v>
      </c>
      <c r="E129" s="22">
        <v>7</v>
      </c>
      <c r="F129" s="22">
        <v>1</v>
      </c>
      <c r="G129" s="22">
        <v>0</v>
      </c>
      <c r="H129" s="23">
        <v>1352</v>
      </c>
      <c r="I129" s="24">
        <v>185737.55</v>
      </c>
    </row>
    <row r="130" spans="1:9" x14ac:dyDescent="0.3">
      <c r="A130" s="21" t="s">
        <v>57</v>
      </c>
      <c r="B130" s="22">
        <v>220</v>
      </c>
      <c r="C130" s="22">
        <v>14</v>
      </c>
      <c r="D130" s="22">
        <v>35</v>
      </c>
      <c r="E130" s="22">
        <v>5</v>
      </c>
      <c r="F130" s="22">
        <v>0</v>
      </c>
      <c r="G130" s="22">
        <v>0</v>
      </c>
      <c r="H130" s="23">
        <v>274</v>
      </c>
      <c r="I130" s="24">
        <v>41851.360000000001</v>
      </c>
    </row>
    <row r="131" spans="1:9" x14ac:dyDescent="0.3">
      <c r="A131" s="21"/>
      <c r="B131" s="23"/>
      <c r="C131" s="23"/>
      <c r="D131" s="23"/>
      <c r="E131" s="23"/>
      <c r="F131" s="23"/>
      <c r="G131" s="23"/>
      <c r="H131" s="23"/>
      <c r="I131" s="24"/>
    </row>
    <row r="132" spans="1:9" x14ac:dyDescent="0.3">
      <c r="A132" s="21"/>
      <c r="B132" s="23"/>
      <c r="C132" s="23"/>
      <c r="D132" s="23"/>
      <c r="E132" s="23"/>
      <c r="F132" s="23"/>
      <c r="G132" s="23"/>
      <c r="H132" s="23"/>
      <c r="I132" s="24"/>
    </row>
    <row r="133" spans="1:9" x14ac:dyDescent="0.3">
      <c r="A133" s="21"/>
      <c r="B133" s="23"/>
      <c r="C133" s="23"/>
      <c r="D133" s="23"/>
      <c r="E133" s="23"/>
      <c r="F133" s="23"/>
      <c r="G133" s="23"/>
      <c r="H133" s="23"/>
      <c r="I133" s="24"/>
    </row>
    <row r="134" spans="1:9" x14ac:dyDescent="0.3">
      <c r="A134" s="21"/>
      <c r="B134" s="23"/>
      <c r="C134" s="23"/>
      <c r="D134" s="23"/>
      <c r="E134" s="23"/>
      <c r="F134" s="23"/>
      <c r="G134" s="23"/>
      <c r="H134" s="23"/>
      <c r="I134" s="24"/>
    </row>
    <row r="135" spans="1:9" x14ac:dyDescent="0.3">
      <c r="A135" s="47" t="s">
        <v>8</v>
      </c>
      <c r="B135" s="48">
        <f t="shared" ref="B135:H135" si="8">SUM(B118:B134)</f>
        <v>51657</v>
      </c>
      <c r="C135" s="48">
        <f t="shared" si="8"/>
        <v>7469</v>
      </c>
      <c r="D135" s="48">
        <f t="shared" si="8"/>
        <v>5247</v>
      </c>
      <c r="E135" s="48">
        <f t="shared" si="8"/>
        <v>1024</v>
      </c>
      <c r="F135" s="48">
        <f t="shared" si="8"/>
        <v>173</v>
      </c>
      <c r="G135" s="48">
        <f t="shared" si="8"/>
        <v>604</v>
      </c>
      <c r="H135" s="48">
        <f t="shared" si="8"/>
        <v>66174</v>
      </c>
      <c r="I135" s="49">
        <f>SUM(I118:I134)</f>
        <v>10072829.970000003</v>
      </c>
    </row>
    <row r="136" spans="1:9" ht="15" thickBot="1" x14ac:dyDescent="0.35">
      <c r="A136" s="32"/>
      <c r="B136" s="32"/>
      <c r="C136" s="32"/>
      <c r="D136" s="32"/>
      <c r="E136" s="32"/>
      <c r="F136" s="32"/>
      <c r="G136" s="32"/>
      <c r="H136" s="50"/>
      <c r="I136" s="32"/>
    </row>
    <row r="137" spans="1:9" ht="16.2" thickBot="1" x14ac:dyDescent="0.35">
      <c r="A137" s="61" t="s">
        <v>65</v>
      </c>
      <c r="B137" s="62"/>
      <c r="C137" s="62"/>
      <c r="D137" s="62"/>
      <c r="E137" s="62"/>
      <c r="F137" s="62"/>
      <c r="G137" s="63"/>
      <c r="H137" s="64">
        <f>+$H$4</f>
        <v>4900381.5000000019</v>
      </c>
      <c r="I137" s="63"/>
    </row>
    <row r="138" spans="1:9" ht="15.6" x14ac:dyDescent="0.3">
      <c r="A138" s="18" t="s">
        <v>32</v>
      </c>
      <c r="B138" s="19" t="s">
        <v>33</v>
      </c>
      <c r="C138" s="19" t="s">
        <v>34</v>
      </c>
      <c r="D138" s="19" t="s">
        <v>35</v>
      </c>
      <c r="E138" s="19" t="s">
        <v>36</v>
      </c>
      <c r="F138" s="19" t="s">
        <v>37</v>
      </c>
      <c r="G138" s="19" t="s">
        <v>38</v>
      </c>
      <c r="H138" s="19" t="s">
        <v>8</v>
      </c>
      <c r="I138" s="20" t="s">
        <v>39</v>
      </c>
    </row>
    <row r="139" spans="1:9" x14ac:dyDescent="0.3">
      <c r="A139" s="21" t="s">
        <v>40</v>
      </c>
      <c r="B139" s="22">
        <v>187836</v>
      </c>
      <c r="C139" s="22">
        <v>5370</v>
      </c>
      <c r="D139" s="22">
        <v>5215</v>
      </c>
      <c r="E139" s="22">
        <v>869</v>
      </c>
      <c r="F139" s="22">
        <v>83</v>
      </c>
      <c r="G139" s="22">
        <v>788</v>
      </c>
      <c r="H139" s="23">
        <v>200161</v>
      </c>
      <c r="I139" s="24">
        <v>19996203.640000001</v>
      </c>
    </row>
    <row r="140" spans="1:9" x14ac:dyDescent="0.3">
      <c r="A140" s="21" t="s">
        <v>41</v>
      </c>
      <c r="B140" s="22">
        <v>1978</v>
      </c>
      <c r="C140" s="22">
        <v>83</v>
      </c>
      <c r="D140" s="22">
        <v>62</v>
      </c>
      <c r="E140" s="22">
        <v>23</v>
      </c>
      <c r="F140" s="22">
        <v>8</v>
      </c>
      <c r="G140" s="22">
        <v>12</v>
      </c>
      <c r="H140" s="23">
        <v>2166</v>
      </c>
      <c r="I140" s="24">
        <v>221162.18</v>
      </c>
    </row>
    <row r="141" spans="1:9" x14ac:dyDescent="0.3">
      <c r="A141" s="21" t="s">
        <v>42</v>
      </c>
      <c r="B141" s="22">
        <v>43771</v>
      </c>
      <c r="C141" s="22">
        <v>12364</v>
      </c>
      <c r="D141" s="22">
        <v>7505</v>
      </c>
      <c r="E141" s="22">
        <v>889</v>
      </c>
      <c r="F141" s="22">
        <v>325</v>
      </c>
      <c r="G141" s="22">
        <v>2056</v>
      </c>
      <c r="H141" s="23">
        <v>66910</v>
      </c>
      <c r="I141" s="24">
        <v>7973959.0899999999</v>
      </c>
    </row>
    <row r="142" spans="1:9" x14ac:dyDescent="0.3">
      <c r="A142" s="21" t="s">
        <v>44</v>
      </c>
      <c r="B142" s="22">
        <v>30707</v>
      </c>
      <c r="C142" s="22">
        <v>20831</v>
      </c>
      <c r="D142" s="22">
        <v>14272</v>
      </c>
      <c r="E142" s="22">
        <v>7184</v>
      </c>
      <c r="F142" s="22">
        <v>1548</v>
      </c>
      <c r="G142" s="22">
        <v>1435</v>
      </c>
      <c r="H142" s="23">
        <v>75977</v>
      </c>
      <c r="I142" s="24">
        <v>10583686.73</v>
      </c>
    </row>
    <row r="143" spans="1:9" x14ac:dyDescent="0.3">
      <c r="A143" s="21" t="s">
        <v>45</v>
      </c>
      <c r="B143" s="22">
        <v>8760</v>
      </c>
      <c r="C143" s="22">
        <v>129</v>
      </c>
      <c r="D143" s="22">
        <v>111</v>
      </c>
      <c r="E143" s="22">
        <v>33</v>
      </c>
      <c r="F143" s="22">
        <v>3</v>
      </c>
      <c r="G143" s="22">
        <v>22</v>
      </c>
      <c r="H143" s="23">
        <v>9058</v>
      </c>
      <c r="I143" s="24">
        <v>887019.27</v>
      </c>
    </row>
    <row r="144" spans="1:9" x14ac:dyDescent="0.3">
      <c r="A144" s="21" t="s">
        <v>46</v>
      </c>
      <c r="B144" s="22">
        <v>2360</v>
      </c>
      <c r="C144" s="22">
        <v>92</v>
      </c>
      <c r="D144" s="22">
        <v>55</v>
      </c>
      <c r="E144" s="22">
        <v>11</v>
      </c>
      <c r="F144" s="22">
        <v>4</v>
      </c>
      <c r="G144" s="22">
        <v>1</v>
      </c>
      <c r="H144" s="23">
        <v>2523</v>
      </c>
      <c r="I144" s="24">
        <v>250840</v>
      </c>
    </row>
    <row r="145" spans="1:9" x14ac:dyDescent="0.3">
      <c r="A145" s="21" t="s">
        <v>47</v>
      </c>
      <c r="B145" s="22">
        <v>41</v>
      </c>
      <c r="C145" s="22">
        <v>9</v>
      </c>
      <c r="D145" s="22">
        <v>4</v>
      </c>
      <c r="E145" s="22">
        <v>0</v>
      </c>
      <c r="F145" s="22">
        <v>0</v>
      </c>
      <c r="G145" s="22">
        <v>0</v>
      </c>
      <c r="H145" s="23">
        <v>54</v>
      </c>
      <c r="I145" s="24">
        <v>5799.82</v>
      </c>
    </row>
    <row r="146" spans="1:9" x14ac:dyDescent="0.3">
      <c r="A146" s="21" t="s">
        <v>49</v>
      </c>
      <c r="B146" s="22">
        <v>99</v>
      </c>
      <c r="C146" s="22">
        <v>318</v>
      </c>
      <c r="D146" s="22">
        <v>498</v>
      </c>
      <c r="E146" s="22">
        <v>82</v>
      </c>
      <c r="F146" s="22">
        <v>1</v>
      </c>
      <c r="G146" s="22">
        <v>69</v>
      </c>
      <c r="H146" s="23">
        <v>1067</v>
      </c>
      <c r="I146" s="24">
        <v>177946</v>
      </c>
    </row>
    <row r="147" spans="1:9" x14ac:dyDescent="0.3">
      <c r="A147" s="21" t="s">
        <v>50</v>
      </c>
      <c r="B147" s="22">
        <v>286</v>
      </c>
      <c r="C147" s="22">
        <v>263</v>
      </c>
      <c r="D147" s="22">
        <v>308</v>
      </c>
      <c r="E147" s="22">
        <v>0</v>
      </c>
      <c r="F147" s="22">
        <v>0</v>
      </c>
      <c r="G147" s="22">
        <v>0</v>
      </c>
      <c r="H147" s="23">
        <v>857</v>
      </c>
      <c r="I147" s="24">
        <v>117026.91</v>
      </c>
    </row>
    <row r="148" spans="1:9" x14ac:dyDescent="0.3">
      <c r="A148" s="21" t="s">
        <v>52</v>
      </c>
      <c r="B148" s="22">
        <v>5</v>
      </c>
      <c r="C148" s="22">
        <v>0</v>
      </c>
      <c r="D148" s="22">
        <v>0</v>
      </c>
      <c r="E148" s="22">
        <v>0</v>
      </c>
      <c r="F148" s="22">
        <v>0</v>
      </c>
      <c r="G148" s="22">
        <v>0</v>
      </c>
      <c r="H148" s="23">
        <v>5</v>
      </c>
      <c r="I148" s="24">
        <v>477.27</v>
      </c>
    </row>
    <row r="149" spans="1:9" x14ac:dyDescent="0.3">
      <c r="A149" s="21" t="s">
        <v>53</v>
      </c>
      <c r="B149" s="22">
        <v>18</v>
      </c>
      <c r="C149" s="22">
        <v>3</v>
      </c>
      <c r="D149" s="22">
        <v>11</v>
      </c>
      <c r="E149" s="22">
        <v>111</v>
      </c>
      <c r="F149" s="22">
        <v>1</v>
      </c>
      <c r="G149" s="22">
        <v>126</v>
      </c>
      <c r="H149" s="23">
        <v>270</v>
      </c>
      <c r="I149" s="24">
        <v>63337.45</v>
      </c>
    </row>
    <row r="150" spans="1:9" x14ac:dyDescent="0.3">
      <c r="A150" s="21" t="s">
        <v>55</v>
      </c>
      <c r="B150" s="22">
        <v>473</v>
      </c>
      <c r="C150" s="22">
        <v>568</v>
      </c>
      <c r="D150" s="22">
        <v>0</v>
      </c>
      <c r="E150" s="22">
        <v>0</v>
      </c>
      <c r="F150" s="22">
        <v>0</v>
      </c>
      <c r="G150" s="22">
        <v>0</v>
      </c>
      <c r="H150" s="23">
        <v>1041</v>
      </c>
      <c r="I150" s="24">
        <v>118473.64</v>
      </c>
    </row>
    <row r="151" spans="1:9" x14ac:dyDescent="0.3">
      <c r="A151" s="21" t="s">
        <v>56</v>
      </c>
      <c r="B151" s="22">
        <v>3556</v>
      </c>
      <c r="C151" s="22">
        <v>509</v>
      </c>
      <c r="D151" s="22">
        <v>304</v>
      </c>
      <c r="E151" s="22">
        <v>48</v>
      </c>
      <c r="F151" s="22">
        <v>2</v>
      </c>
      <c r="G151" s="22">
        <v>6</v>
      </c>
      <c r="H151" s="23">
        <v>4425</v>
      </c>
      <c r="I151" s="24">
        <v>472988</v>
      </c>
    </row>
    <row r="152" spans="1:9" x14ac:dyDescent="0.3">
      <c r="A152" s="21" t="s">
        <v>57</v>
      </c>
      <c r="B152" s="22">
        <v>6394</v>
      </c>
      <c r="C152" s="22">
        <v>1828</v>
      </c>
      <c r="D152" s="22">
        <v>1356</v>
      </c>
      <c r="E152" s="22">
        <v>244</v>
      </c>
      <c r="F152" s="22">
        <v>7</v>
      </c>
      <c r="G152" s="22">
        <v>59</v>
      </c>
      <c r="H152" s="23">
        <v>9888</v>
      </c>
      <c r="I152" s="24">
        <v>1163870.18</v>
      </c>
    </row>
    <row r="153" spans="1:9" x14ac:dyDescent="0.3">
      <c r="A153" s="21"/>
      <c r="B153" s="23"/>
      <c r="C153" s="23"/>
      <c r="D153" s="23"/>
      <c r="E153" s="23"/>
      <c r="F153" s="23"/>
      <c r="G153" s="23"/>
      <c r="H153" s="23"/>
      <c r="I153" s="24"/>
    </row>
    <row r="154" spans="1:9" x14ac:dyDescent="0.3">
      <c r="A154" s="21"/>
      <c r="B154" s="23"/>
      <c r="C154" s="23"/>
      <c r="D154" s="23"/>
      <c r="E154" s="23"/>
      <c r="F154" s="23"/>
      <c r="G154" s="23"/>
      <c r="H154" s="23"/>
      <c r="I154" s="24"/>
    </row>
    <row r="155" spans="1:9" x14ac:dyDescent="0.3">
      <c r="A155" s="21"/>
      <c r="B155" s="23"/>
      <c r="C155" s="23"/>
      <c r="D155" s="23"/>
      <c r="E155" s="23"/>
      <c r="F155" s="23"/>
      <c r="G155" s="23"/>
      <c r="H155" s="23"/>
      <c r="I155" s="24"/>
    </row>
    <row r="156" spans="1:9" x14ac:dyDescent="0.3">
      <c r="A156" s="21"/>
      <c r="B156" s="23"/>
      <c r="C156" s="23"/>
      <c r="D156" s="23"/>
      <c r="E156" s="23"/>
      <c r="F156" s="23"/>
      <c r="G156" s="23"/>
      <c r="H156" s="23"/>
      <c r="I156" s="24"/>
    </row>
    <row r="157" spans="1:9" x14ac:dyDescent="0.3">
      <c r="A157" s="47" t="s">
        <v>8</v>
      </c>
      <c r="B157" s="48">
        <f t="shared" ref="B157:G157" si="9">SUM(B139:B156)</f>
        <v>286284</v>
      </c>
      <c r="C157" s="48">
        <f t="shared" si="9"/>
        <v>42367</v>
      </c>
      <c r="D157" s="48">
        <f t="shared" si="9"/>
        <v>29701</v>
      </c>
      <c r="E157" s="48">
        <f t="shared" si="9"/>
        <v>9494</v>
      </c>
      <c r="F157" s="48">
        <f t="shared" si="9"/>
        <v>1982</v>
      </c>
      <c r="G157" s="48">
        <f t="shared" si="9"/>
        <v>4574</v>
      </c>
      <c r="H157" s="48">
        <f>SUM(H139:H156)</f>
        <v>374402</v>
      </c>
      <c r="I157" s="49">
        <f>SUM(I139:I156)</f>
        <v>42032790.180000007</v>
      </c>
    </row>
    <row r="158" spans="1:9" ht="15" thickBot="1" x14ac:dyDescent="0.35">
      <c r="A158" s="29"/>
      <c r="B158" s="30"/>
      <c r="C158" s="30"/>
      <c r="D158" s="30"/>
      <c r="E158" s="30"/>
      <c r="F158" s="30"/>
      <c r="G158" s="30"/>
      <c r="H158" s="34"/>
      <c r="I158" s="31"/>
    </row>
    <row r="159" spans="1:9" ht="16.2" thickBot="1" x14ac:dyDescent="0.35">
      <c r="A159" s="61" t="s">
        <v>66</v>
      </c>
      <c r="B159" s="62"/>
      <c r="C159" s="62"/>
      <c r="D159" s="62"/>
      <c r="E159" s="62"/>
      <c r="F159" s="62"/>
      <c r="G159" s="63"/>
      <c r="H159" s="64">
        <f>+$H$4</f>
        <v>4900381.5000000019</v>
      </c>
      <c r="I159" s="63"/>
    </row>
    <row r="160" spans="1:9" ht="15.6" x14ac:dyDescent="0.3">
      <c r="A160" s="18" t="s">
        <v>32</v>
      </c>
      <c r="B160" s="19" t="s">
        <v>33</v>
      </c>
      <c r="C160" s="19" t="s">
        <v>34</v>
      </c>
      <c r="D160" s="19" t="s">
        <v>35</v>
      </c>
      <c r="E160" s="19" t="s">
        <v>36</v>
      </c>
      <c r="F160" s="19" t="s">
        <v>37</v>
      </c>
      <c r="G160" s="19" t="s">
        <v>38</v>
      </c>
      <c r="H160" s="19" t="s">
        <v>8</v>
      </c>
      <c r="I160" s="20" t="s">
        <v>39</v>
      </c>
    </row>
    <row r="161" spans="1:9" x14ac:dyDescent="0.3">
      <c r="A161" s="21" t="s">
        <v>40</v>
      </c>
      <c r="B161" s="22">
        <v>24266</v>
      </c>
      <c r="C161" s="22">
        <v>693</v>
      </c>
      <c r="D161" s="22">
        <v>578</v>
      </c>
      <c r="E161" s="22">
        <v>230</v>
      </c>
      <c r="F161" s="22">
        <v>92</v>
      </c>
      <c r="G161" s="22">
        <v>72</v>
      </c>
      <c r="H161" s="23">
        <v>25931</v>
      </c>
      <c r="I161" s="24">
        <v>1519486.5</v>
      </c>
    </row>
    <row r="162" spans="1:9" x14ac:dyDescent="0.3">
      <c r="A162" s="21" t="s">
        <v>41</v>
      </c>
      <c r="B162" s="22">
        <v>480</v>
      </c>
      <c r="C162" s="22">
        <v>13</v>
      </c>
      <c r="D162" s="22">
        <v>10</v>
      </c>
      <c r="E162" s="22">
        <v>8</v>
      </c>
      <c r="F162" s="22">
        <v>0</v>
      </c>
      <c r="G162" s="22">
        <v>2</v>
      </c>
      <c r="H162" s="23">
        <v>513</v>
      </c>
      <c r="I162" s="24">
        <v>30122.5</v>
      </c>
    </row>
    <row r="163" spans="1:9" x14ac:dyDescent="0.3">
      <c r="A163" s="21" t="s">
        <v>42</v>
      </c>
      <c r="B163" s="22">
        <v>4050</v>
      </c>
      <c r="C163" s="22">
        <v>1262</v>
      </c>
      <c r="D163" s="22">
        <v>632</v>
      </c>
      <c r="E163" s="22">
        <v>82</v>
      </c>
      <c r="F163" s="22">
        <v>23</v>
      </c>
      <c r="G163" s="22">
        <v>55</v>
      </c>
      <c r="H163" s="23">
        <v>6104</v>
      </c>
      <c r="I163" s="24">
        <v>418367.68</v>
      </c>
    </row>
    <row r="164" spans="1:9" x14ac:dyDescent="0.3">
      <c r="A164" s="21" t="s">
        <v>44</v>
      </c>
      <c r="B164" s="22">
        <v>3762</v>
      </c>
      <c r="C164" s="22">
        <v>1681</v>
      </c>
      <c r="D164" s="22">
        <v>1537</v>
      </c>
      <c r="E164" s="22">
        <v>810</v>
      </c>
      <c r="F164" s="22">
        <v>375</v>
      </c>
      <c r="G164" s="22">
        <v>103</v>
      </c>
      <c r="H164" s="23">
        <v>8268</v>
      </c>
      <c r="I164" s="24">
        <v>695397.23</v>
      </c>
    </row>
    <row r="165" spans="1:9" x14ac:dyDescent="0.3">
      <c r="A165" s="21" t="s">
        <v>45</v>
      </c>
      <c r="B165" s="22">
        <v>764</v>
      </c>
      <c r="C165" s="22">
        <v>7</v>
      </c>
      <c r="D165" s="22">
        <v>3</v>
      </c>
      <c r="E165" s="22">
        <v>5</v>
      </c>
      <c r="F165" s="22">
        <v>0</v>
      </c>
      <c r="G165" s="22">
        <v>1</v>
      </c>
      <c r="H165" s="23">
        <v>780</v>
      </c>
      <c r="I165" s="24">
        <v>44026.73</v>
      </c>
    </row>
    <row r="166" spans="1:9" x14ac:dyDescent="0.3">
      <c r="A166" s="21" t="s">
        <v>46</v>
      </c>
      <c r="B166" s="22">
        <v>385</v>
      </c>
      <c r="C166" s="22">
        <v>8</v>
      </c>
      <c r="D166" s="22">
        <v>1</v>
      </c>
      <c r="E166" s="22">
        <v>2</v>
      </c>
      <c r="F166" s="22">
        <v>1</v>
      </c>
      <c r="G166" s="22">
        <v>1</v>
      </c>
      <c r="H166" s="23">
        <v>398</v>
      </c>
      <c r="I166" s="24">
        <v>22655</v>
      </c>
    </row>
    <row r="167" spans="1:9" x14ac:dyDescent="0.3">
      <c r="A167" s="21" t="s">
        <v>49</v>
      </c>
      <c r="B167" s="22">
        <v>9</v>
      </c>
      <c r="C167" s="22">
        <v>3</v>
      </c>
      <c r="D167" s="22">
        <v>2</v>
      </c>
      <c r="E167" s="22">
        <v>0</v>
      </c>
      <c r="F167" s="22">
        <v>0</v>
      </c>
      <c r="G167" s="22">
        <v>0</v>
      </c>
      <c r="H167" s="23">
        <v>14</v>
      </c>
      <c r="I167" s="24">
        <v>957.95</v>
      </c>
    </row>
    <row r="168" spans="1:9" x14ac:dyDescent="0.3">
      <c r="A168" s="21" t="s">
        <v>50</v>
      </c>
      <c r="B168" s="22">
        <v>9</v>
      </c>
      <c r="C168" s="22">
        <v>3</v>
      </c>
      <c r="D168" s="22">
        <v>6</v>
      </c>
      <c r="E168" s="22">
        <v>0</v>
      </c>
      <c r="F168" s="22">
        <v>0</v>
      </c>
      <c r="G168" s="22">
        <v>0</v>
      </c>
      <c r="H168" s="23">
        <v>18</v>
      </c>
      <c r="I168" s="24">
        <v>1397.05</v>
      </c>
    </row>
    <row r="169" spans="1:9" x14ac:dyDescent="0.3">
      <c r="A169" s="21" t="s">
        <v>55</v>
      </c>
      <c r="B169" s="22">
        <v>31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3">
        <v>31</v>
      </c>
      <c r="I169" s="24">
        <v>1716.27</v>
      </c>
    </row>
    <row r="170" spans="1:9" x14ac:dyDescent="0.3">
      <c r="A170" s="21" t="s">
        <v>56</v>
      </c>
      <c r="B170" s="22">
        <v>1195</v>
      </c>
      <c r="C170" s="22">
        <v>31</v>
      </c>
      <c r="D170" s="22">
        <v>11</v>
      </c>
      <c r="E170" s="22">
        <v>8</v>
      </c>
      <c r="F170" s="22">
        <v>0</v>
      </c>
      <c r="G170" s="22">
        <v>13</v>
      </c>
      <c r="H170" s="23">
        <v>1258</v>
      </c>
      <c r="I170" s="24">
        <v>73095.09</v>
      </c>
    </row>
    <row r="171" spans="1:9" x14ac:dyDescent="0.3">
      <c r="A171" s="21" t="s">
        <v>57</v>
      </c>
      <c r="B171" s="22">
        <v>613</v>
      </c>
      <c r="C171" s="22">
        <v>68</v>
      </c>
      <c r="D171" s="22">
        <v>95</v>
      </c>
      <c r="E171" s="22">
        <v>18</v>
      </c>
      <c r="F171" s="22">
        <v>0</v>
      </c>
      <c r="G171" s="22">
        <v>1</v>
      </c>
      <c r="H171" s="23">
        <v>795</v>
      </c>
      <c r="I171" s="24">
        <v>52396.59</v>
      </c>
    </row>
    <row r="172" spans="1:9" x14ac:dyDescent="0.3">
      <c r="A172" s="21"/>
      <c r="B172" s="23"/>
      <c r="C172" s="23"/>
      <c r="D172" s="23"/>
      <c r="E172" s="23"/>
      <c r="F172" s="23"/>
      <c r="G172" s="23"/>
      <c r="H172" s="23"/>
      <c r="I172" s="24"/>
    </row>
    <row r="173" spans="1:9" x14ac:dyDescent="0.3">
      <c r="A173" s="21"/>
      <c r="B173" s="23"/>
      <c r="C173" s="23"/>
      <c r="D173" s="23"/>
      <c r="E173" s="23"/>
      <c r="F173" s="23"/>
      <c r="G173" s="23"/>
      <c r="H173" s="23"/>
      <c r="I173" s="24"/>
    </row>
    <row r="174" spans="1:9" x14ac:dyDescent="0.3">
      <c r="A174" s="21"/>
      <c r="B174" s="23"/>
      <c r="C174" s="23"/>
      <c r="D174" s="23"/>
      <c r="E174" s="23"/>
      <c r="F174" s="23"/>
      <c r="G174" s="23"/>
      <c r="H174" s="23"/>
      <c r="I174" s="24"/>
    </row>
    <row r="175" spans="1:9" x14ac:dyDescent="0.3">
      <c r="A175" s="21"/>
      <c r="B175" s="23"/>
      <c r="C175" s="23"/>
      <c r="D175" s="23"/>
      <c r="E175" s="23"/>
      <c r="F175" s="23"/>
      <c r="G175" s="23"/>
      <c r="H175" s="23"/>
      <c r="I175" s="24"/>
    </row>
    <row r="176" spans="1:9" x14ac:dyDescent="0.3">
      <c r="A176" s="21"/>
      <c r="B176" s="23"/>
      <c r="C176" s="23"/>
      <c r="D176" s="23"/>
      <c r="E176" s="23"/>
      <c r="F176" s="23"/>
      <c r="G176" s="23"/>
      <c r="H176" s="23"/>
      <c r="I176" s="24"/>
    </row>
    <row r="177" spans="1:9" x14ac:dyDescent="0.3">
      <c r="A177" s="21"/>
      <c r="B177" s="23"/>
      <c r="C177" s="23"/>
      <c r="D177" s="23"/>
      <c r="E177" s="23"/>
      <c r="F177" s="23"/>
      <c r="G177" s="23"/>
      <c r="H177" s="23"/>
      <c r="I177" s="24"/>
    </row>
    <row r="178" spans="1:9" x14ac:dyDescent="0.3">
      <c r="A178" s="47" t="s">
        <v>8</v>
      </c>
      <c r="B178" s="48">
        <f>SUM(B161:B177)</f>
        <v>35564</v>
      </c>
      <c r="C178" s="48">
        <f t="shared" ref="C178:H178" si="10">SUM(C161:C177)</f>
        <v>3769</v>
      </c>
      <c r="D178" s="48">
        <f t="shared" si="10"/>
        <v>2875</v>
      </c>
      <c r="E178" s="48">
        <f t="shared" si="10"/>
        <v>1163</v>
      </c>
      <c r="F178" s="48">
        <f t="shared" si="10"/>
        <v>491</v>
      </c>
      <c r="G178" s="48">
        <f t="shared" si="10"/>
        <v>248</v>
      </c>
      <c r="H178" s="48">
        <f t="shared" si="10"/>
        <v>44110</v>
      </c>
      <c r="I178" s="49">
        <f>SUM(I161:I177)</f>
        <v>2859618.59</v>
      </c>
    </row>
    <row r="179" spans="1:9" ht="15" thickBot="1" x14ac:dyDescent="0.35">
      <c r="A179" s="29"/>
      <c r="B179" s="30"/>
      <c r="C179" s="30"/>
      <c r="D179" s="30"/>
      <c r="E179" s="30"/>
      <c r="F179" s="30"/>
      <c r="G179" s="30"/>
      <c r="H179" s="34"/>
      <c r="I179" s="31"/>
    </row>
    <row r="180" spans="1:9" ht="16.2" thickBot="1" x14ac:dyDescent="0.35">
      <c r="A180" s="65" t="s">
        <v>67</v>
      </c>
      <c r="B180" s="66"/>
      <c r="C180" s="66"/>
      <c r="D180" s="66"/>
      <c r="E180" s="66"/>
      <c r="F180" s="66"/>
      <c r="G180" s="67"/>
      <c r="H180" s="64">
        <f>+$H$4</f>
        <v>4900381.5000000019</v>
      </c>
      <c r="I180" s="63"/>
    </row>
    <row r="181" spans="1:9" ht="15.6" x14ac:dyDescent="0.3">
      <c r="A181" s="18" t="s">
        <v>32</v>
      </c>
      <c r="B181" s="19" t="s">
        <v>33</v>
      </c>
      <c r="C181" s="19" t="s">
        <v>34</v>
      </c>
      <c r="D181" s="19" t="s">
        <v>35</v>
      </c>
      <c r="E181" s="19" t="s">
        <v>36</v>
      </c>
      <c r="F181" s="19" t="s">
        <v>37</v>
      </c>
      <c r="G181" s="19" t="s">
        <v>38</v>
      </c>
      <c r="H181" s="19" t="s">
        <v>8</v>
      </c>
      <c r="I181" s="20" t="s">
        <v>39</v>
      </c>
    </row>
    <row r="182" spans="1:9" x14ac:dyDescent="0.3">
      <c r="A182" s="21" t="s">
        <v>68</v>
      </c>
      <c r="B182" s="22">
        <v>75730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3">
        <v>75730</v>
      </c>
      <c r="I182" s="24">
        <v>364880.91</v>
      </c>
    </row>
    <row r="183" spans="1:9" x14ac:dyDescent="0.3">
      <c r="A183" s="21"/>
      <c r="B183" s="23"/>
      <c r="C183" s="23"/>
      <c r="D183" s="23"/>
      <c r="E183" s="23"/>
      <c r="F183" s="23"/>
      <c r="G183" s="23"/>
      <c r="H183" s="23"/>
      <c r="I183" s="24"/>
    </row>
    <row r="184" spans="1:9" x14ac:dyDescent="0.3">
      <c r="A184" s="47" t="s">
        <v>8</v>
      </c>
      <c r="B184" s="48">
        <f t="shared" ref="B184:I184" si="11">SUM(B182:B183)</f>
        <v>75730</v>
      </c>
      <c r="C184" s="48">
        <f t="shared" si="11"/>
        <v>0</v>
      </c>
      <c r="D184" s="48">
        <f t="shared" si="11"/>
        <v>0</v>
      </c>
      <c r="E184" s="48">
        <f t="shared" si="11"/>
        <v>0</v>
      </c>
      <c r="F184" s="48">
        <f t="shared" si="11"/>
        <v>0</v>
      </c>
      <c r="G184" s="48">
        <f t="shared" si="11"/>
        <v>0</v>
      </c>
      <c r="H184" s="48">
        <f t="shared" si="11"/>
        <v>75730</v>
      </c>
      <c r="I184" s="49">
        <f t="shared" si="11"/>
        <v>364880.91</v>
      </c>
    </row>
    <row r="185" spans="1:9" ht="15" thickBot="1" x14ac:dyDescent="0.35">
      <c r="A185" s="33"/>
      <c r="B185" s="34"/>
      <c r="C185" s="34"/>
      <c r="D185" s="34"/>
      <c r="E185" s="34"/>
      <c r="F185" s="34"/>
      <c r="G185" s="34"/>
      <c r="H185" s="34"/>
      <c r="I185" s="35"/>
    </row>
    <row r="186" spans="1:9" ht="16.2" thickBot="1" x14ac:dyDescent="0.35">
      <c r="A186" s="61" t="s">
        <v>69</v>
      </c>
      <c r="B186" s="62"/>
      <c r="C186" s="62"/>
      <c r="D186" s="62"/>
      <c r="E186" s="62"/>
      <c r="F186" s="62"/>
      <c r="G186" s="63"/>
      <c r="H186" s="64">
        <f>+$H$4</f>
        <v>4900381.5000000019</v>
      </c>
      <c r="I186" s="68"/>
    </row>
    <row r="187" spans="1:9" ht="15.6" x14ac:dyDescent="0.3">
      <c r="A187" s="18" t="s">
        <v>32</v>
      </c>
      <c r="B187" s="19" t="s">
        <v>33</v>
      </c>
      <c r="C187" s="19" t="s">
        <v>34</v>
      </c>
      <c r="D187" s="19" t="s">
        <v>35</v>
      </c>
      <c r="E187" s="19" t="s">
        <v>36</v>
      </c>
      <c r="F187" s="19" t="s">
        <v>37</v>
      </c>
      <c r="G187" s="19" t="s">
        <v>38</v>
      </c>
      <c r="H187" s="19" t="s">
        <v>8</v>
      </c>
      <c r="I187" s="20" t="s">
        <v>39</v>
      </c>
    </row>
    <row r="188" spans="1:9" x14ac:dyDescent="0.3">
      <c r="A188" s="21" t="s">
        <v>40</v>
      </c>
      <c r="B188" s="22">
        <v>93605</v>
      </c>
      <c r="C188" s="22">
        <v>686</v>
      </c>
      <c r="D188" s="22">
        <v>378</v>
      </c>
      <c r="E188" s="22">
        <v>180</v>
      </c>
      <c r="F188" s="22">
        <v>28</v>
      </c>
      <c r="G188" s="22">
        <v>112</v>
      </c>
      <c r="H188" s="23">
        <v>94989</v>
      </c>
      <c r="I188" s="24">
        <v>859218.68</v>
      </c>
    </row>
    <row r="189" spans="1:9" x14ac:dyDescent="0.3">
      <c r="A189" s="21" t="s">
        <v>42</v>
      </c>
      <c r="B189" s="22">
        <v>16182</v>
      </c>
      <c r="C189" s="22">
        <v>188</v>
      </c>
      <c r="D189" s="22">
        <v>123</v>
      </c>
      <c r="E189" s="22">
        <v>94</v>
      </c>
      <c r="F189" s="22">
        <v>25</v>
      </c>
      <c r="G189" s="22">
        <v>21</v>
      </c>
      <c r="H189" s="23">
        <v>16633</v>
      </c>
      <c r="I189" s="24">
        <v>150453.04999999999</v>
      </c>
    </row>
    <row r="190" spans="1:9" x14ac:dyDescent="0.3">
      <c r="A190" s="21" t="s">
        <v>44</v>
      </c>
      <c r="B190" s="22">
        <v>4183</v>
      </c>
      <c r="C190" s="22">
        <v>531</v>
      </c>
      <c r="D190" s="22">
        <v>768</v>
      </c>
      <c r="E190" s="22">
        <v>375</v>
      </c>
      <c r="F190" s="22">
        <v>85</v>
      </c>
      <c r="G190" s="22">
        <v>77</v>
      </c>
      <c r="H190" s="23">
        <v>6019</v>
      </c>
      <c r="I190" s="24">
        <v>54444.59</v>
      </c>
    </row>
    <row r="191" spans="1:9" x14ac:dyDescent="0.3">
      <c r="A191" s="21" t="s">
        <v>47</v>
      </c>
      <c r="B191" s="22">
        <v>1886</v>
      </c>
      <c r="C191" s="22">
        <v>46</v>
      </c>
      <c r="D191" s="22">
        <v>6</v>
      </c>
      <c r="E191" s="22">
        <v>0</v>
      </c>
      <c r="F191" s="22">
        <v>4</v>
      </c>
      <c r="G191" s="22">
        <v>0</v>
      </c>
      <c r="H191" s="23">
        <v>1942</v>
      </c>
      <c r="I191" s="24">
        <v>17566.27</v>
      </c>
    </row>
    <row r="192" spans="1:9" x14ac:dyDescent="0.3">
      <c r="A192" s="21" t="s">
        <v>49</v>
      </c>
      <c r="B192" s="22">
        <v>1856</v>
      </c>
      <c r="C192" s="22">
        <v>1034</v>
      </c>
      <c r="D192" s="22">
        <v>1168</v>
      </c>
      <c r="E192" s="22">
        <v>644</v>
      </c>
      <c r="F192" s="22">
        <v>97</v>
      </c>
      <c r="G192" s="22">
        <v>105</v>
      </c>
      <c r="H192" s="23">
        <v>4904</v>
      </c>
      <c r="I192" s="24">
        <v>44358.91</v>
      </c>
    </row>
    <row r="193" spans="1:9" x14ac:dyDescent="0.3">
      <c r="A193" s="21" t="s">
        <v>50</v>
      </c>
      <c r="B193" s="22">
        <v>1054</v>
      </c>
      <c r="C193" s="22">
        <v>293</v>
      </c>
      <c r="D193" s="22">
        <v>2698</v>
      </c>
      <c r="E193" s="22">
        <v>226</v>
      </c>
      <c r="F193" s="22">
        <v>0</v>
      </c>
      <c r="G193" s="22">
        <v>0</v>
      </c>
      <c r="H193" s="23">
        <v>4271</v>
      </c>
      <c r="I193" s="24">
        <v>38633.14</v>
      </c>
    </row>
    <row r="194" spans="1:9" x14ac:dyDescent="0.3">
      <c r="A194" s="21" t="s">
        <v>53</v>
      </c>
      <c r="B194" s="22">
        <v>796</v>
      </c>
      <c r="C194" s="22">
        <v>15</v>
      </c>
      <c r="D194" s="22">
        <v>28</v>
      </c>
      <c r="E194" s="22">
        <v>9</v>
      </c>
      <c r="F194" s="22">
        <v>4</v>
      </c>
      <c r="G194" s="22">
        <v>32</v>
      </c>
      <c r="H194" s="23">
        <v>884</v>
      </c>
      <c r="I194" s="24">
        <v>7996.18</v>
      </c>
    </row>
    <row r="195" spans="1:9" x14ac:dyDescent="0.3">
      <c r="A195" s="21" t="s">
        <v>55</v>
      </c>
      <c r="B195" s="22">
        <v>2590</v>
      </c>
      <c r="C195" s="22">
        <v>2237</v>
      </c>
      <c r="D195" s="22">
        <v>93</v>
      </c>
      <c r="E195" s="22">
        <v>192</v>
      </c>
      <c r="F195" s="22">
        <v>126</v>
      </c>
      <c r="G195" s="22">
        <v>158</v>
      </c>
      <c r="H195" s="23">
        <v>5396</v>
      </c>
      <c r="I195" s="24">
        <v>48809.27</v>
      </c>
    </row>
    <row r="196" spans="1:9" x14ac:dyDescent="0.3">
      <c r="A196" s="21"/>
      <c r="B196" s="23"/>
      <c r="C196" s="23"/>
      <c r="D196" s="23"/>
      <c r="E196" s="23"/>
      <c r="F196" s="23"/>
      <c r="G196" s="23"/>
      <c r="H196" s="23"/>
      <c r="I196" s="24"/>
    </row>
    <row r="197" spans="1:9" x14ac:dyDescent="0.3">
      <c r="A197" s="21"/>
      <c r="B197" s="23"/>
      <c r="C197" s="23"/>
      <c r="D197" s="23"/>
      <c r="E197" s="23"/>
      <c r="F197" s="23"/>
      <c r="G197" s="23"/>
      <c r="H197" s="23"/>
      <c r="I197" s="24"/>
    </row>
    <row r="198" spans="1:9" x14ac:dyDescent="0.3">
      <c r="A198" s="21"/>
      <c r="B198" s="23"/>
      <c r="C198" s="23"/>
      <c r="D198" s="23"/>
      <c r="E198" s="23"/>
      <c r="F198" s="23"/>
      <c r="G198" s="23"/>
      <c r="H198" s="23"/>
      <c r="I198" s="24"/>
    </row>
    <row r="199" spans="1:9" x14ac:dyDescent="0.3">
      <c r="A199" s="47" t="s">
        <v>8</v>
      </c>
      <c r="B199" s="48">
        <f>SUM(B188:B198)</f>
        <v>122152</v>
      </c>
      <c r="C199" s="48">
        <f t="shared" ref="C199:H199" si="12">SUM(C188:C196)</f>
        <v>5030</v>
      </c>
      <c r="D199" s="48">
        <f t="shared" si="12"/>
        <v>5262</v>
      </c>
      <c r="E199" s="48">
        <f t="shared" si="12"/>
        <v>1720</v>
      </c>
      <c r="F199" s="48">
        <f t="shared" si="12"/>
        <v>369</v>
      </c>
      <c r="G199" s="48">
        <f t="shared" si="12"/>
        <v>505</v>
      </c>
      <c r="H199" s="48">
        <f t="shared" si="12"/>
        <v>135038</v>
      </c>
      <c r="I199" s="49">
        <f>SUM(I188:I198)</f>
        <v>1221480.0899999999</v>
      </c>
    </row>
    <row r="200" spans="1:9" ht="15" thickBot="1" x14ac:dyDescent="0.35">
      <c r="A200" s="33"/>
      <c r="B200" s="34"/>
      <c r="C200" s="34"/>
      <c r="D200" s="34"/>
      <c r="E200" s="34"/>
      <c r="F200" s="34"/>
      <c r="G200" s="34"/>
      <c r="H200" s="34"/>
      <c r="I200" s="35"/>
    </row>
    <row r="201" spans="1:9" ht="16.2" thickBot="1" x14ac:dyDescent="0.35">
      <c r="A201" s="61" t="s">
        <v>70</v>
      </c>
      <c r="B201" s="62"/>
      <c r="C201" s="62"/>
      <c r="D201" s="62"/>
      <c r="E201" s="62"/>
      <c r="F201" s="62"/>
      <c r="G201" s="63"/>
      <c r="H201" s="64">
        <f>+$H$4</f>
        <v>4900381.5000000019</v>
      </c>
      <c r="I201" s="63"/>
    </row>
    <row r="202" spans="1:9" ht="15.6" x14ac:dyDescent="0.3">
      <c r="A202" s="18" t="s">
        <v>32</v>
      </c>
      <c r="B202" s="19" t="s">
        <v>33</v>
      </c>
      <c r="C202" s="19" t="s">
        <v>34</v>
      </c>
      <c r="D202" s="19" t="s">
        <v>35</v>
      </c>
      <c r="E202" s="19" t="s">
        <v>36</v>
      </c>
      <c r="F202" s="19" t="s">
        <v>37</v>
      </c>
      <c r="G202" s="19" t="s">
        <v>38</v>
      </c>
      <c r="H202" s="19" t="s">
        <v>8</v>
      </c>
      <c r="I202" s="20" t="s">
        <v>39</v>
      </c>
    </row>
    <row r="203" spans="1:9" x14ac:dyDescent="0.3">
      <c r="A203" s="21" t="s">
        <v>40</v>
      </c>
      <c r="B203" s="22">
        <v>37959</v>
      </c>
      <c r="C203" s="22">
        <v>1220</v>
      </c>
      <c r="D203" s="22">
        <v>852</v>
      </c>
      <c r="E203" s="22">
        <v>136</v>
      </c>
      <c r="F203" s="22">
        <v>56</v>
      </c>
      <c r="G203" s="22">
        <v>171</v>
      </c>
      <c r="H203" s="23">
        <v>40394</v>
      </c>
      <c r="I203" s="24">
        <v>1655741.77</v>
      </c>
    </row>
    <row r="204" spans="1:9" x14ac:dyDescent="0.3">
      <c r="A204" s="21" t="s">
        <v>41</v>
      </c>
      <c r="B204" s="22">
        <v>0</v>
      </c>
      <c r="C204" s="22">
        <v>0</v>
      </c>
      <c r="D204" s="22">
        <v>0</v>
      </c>
      <c r="E204" s="22">
        <v>0</v>
      </c>
      <c r="F204" s="22">
        <v>0</v>
      </c>
      <c r="G204" s="22">
        <v>0</v>
      </c>
      <c r="H204" s="23">
        <v>0</v>
      </c>
      <c r="I204" s="24">
        <v>0</v>
      </c>
    </row>
    <row r="205" spans="1:9" x14ac:dyDescent="0.3">
      <c r="A205" s="21" t="s">
        <v>42</v>
      </c>
      <c r="B205" s="22">
        <v>3345</v>
      </c>
      <c r="C205" s="22">
        <v>663</v>
      </c>
      <c r="D205" s="22">
        <v>432</v>
      </c>
      <c r="E205" s="22">
        <v>86</v>
      </c>
      <c r="F205" s="22">
        <v>32</v>
      </c>
      <c r="G205" s="22">
        <v>53</v>
      </c>
      <c r="H205" s="23">
        <v>4611</v>
      </c>
      <c r="I205" s="24">
        <v>215531.09</v>
      </c>
    </row>
    <row r="206" spans="1:9" x14ac:dyDescent="0.3">
      <c r="A206" s="21" t="s">
        <v>44</v>
      </c>
      <c r="B206" s="22">
        <v>13890</v>
      </c>
      <c r="C206" s="22">
        <v>7275</v>
      </c>
      <c r="D206" s="22">
        <v>4010</v>
      </c>
      <c r="E206" s="22">
        <v>1535</v>
      </c>
      <c r="F206" s="22">
        <v>354</v>
      </c>
      <c r="G206" s="22">
        <v>462</v>
      </c>
      <c r="H206" s="23">
        <v>27526</v>
      </c>
      <c r="I206" s="24">
        <v>1455519.36</v>
      </c>
    </row>
    <row r="207" spans="1:9" x14ac:dyDescent="0.3">
      <c r="A207" s="21" t="s">
        <v>47</v>
      </c>
      <c r="B207" s="22">
        <v>19</v>
      </c>
      <c r="C207" s="22">
        <v>3</v>
      </c>
      <c r="D207" s="22">
        <v>1</v>
      </c>
      <c r="E207" s="22">
        <v>3</v>
      </c>
      <c r="F207" s="22">
        <v>0</v>
      </c>
      <c r="G207" s="22">
        <v>0</v>
      </c>
      <c r="H207" s="23">
        <v>26</v>
      </c>
      <c r="I207" s="24">
        <v>1251.55</v>
      </c>
    </row>
    <row r="208" spans="1:9" x14ac:dyDescent="0.3">
      <c r="A208" s="21" t="s">
        <v>49</v>
      </c>
      <c r="B208" s="22">
        <v>25</v>
      </c>
      <c r="C208" s="22">
        <v>6</v>
      </c>
      <c r="D208" s="22">
        <v>6</v>
      </c>
      <c r="E208" s="22">
        <v>1</v>
      </c>
      <c r="F208" s="22">
        <v>0</v>
      </c>
      <c r="G208" s="22">
        <v>6</v>
      </c>
      <c r="H208" s="23">
        <v>44</v>
      </c>
      <c r="I208" s="24">
        <v>2505.0500000000002</v>
      </c>
    </row>
    <row r="209" spans="1:9" x14ac:dyDescent="0.3">
      <c r="A209" s="21" t="s">
        <v>50</v>
      </c>
      <c r="B209" s="22">
        <v>374</v>
      </c>
      <c r="C209" s="22">
        <v>437</v>
      </c>
      <c r="D209" s="22">
        <v>370</v>
      </c>
      <c r="E209" s="22">
        <v>0</v>
      </c>
      <c r="F209" s="22">
        <v>0</v>
      </c>
      <c r="G209" s="22">
        <v>0</v>
      </c>
      <c r="H209" s="23">
        <v>1181</v>
      </c>
      <c r="I209" s="24">
        <v>65236.68</v>
      </c>
    </row>
    <row r="210" spans="1:9" x14ac:dyDescent="0.3">
      <c r="A210" s="21" t="s">
        <v>52</v>
      </c>
      <c r="B210" s="22">
        <v>8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3">
        <v>8</v>
      </c>
      <c r="I210" s="24">
        <v>314.18</v>
      </c>
    </row>
    <row r="211" spans="1:9" x14ac:dyDescent="0.3">
      <c r="A211" s="21" t="s">
        <v>53</v>
      </c>
      <c r="B211" s="22">
        <v>20</v>
      </c>
      <c r="C211" s="22">
        <v>22</v>
      </c>
      <c r="D211" s="22">
        <v>28</v>
      </c>
      <c r="E211" s="22">
        <v>50</v>
      </c>
      <c r="F211" s="22">
        <v>8</v>
      </c>
      <c r="G211" s="22">
        <v>115</v>
      </c>
      <c r="H211" s="23">
        <v>243</v>
      </c>
      <c r="I211" s="24">
        <v>22245.95</v>
      </c>
    </row>
    <row r="212" spans="1:9" x14ac:dyDescent="0.3">
      <c r="A212" s="21" t="s">
        <v>55</v>
      </c>
      <c r="B212" s="22">
        <v>758</v>
      </c>
      <c r="C212" s="22">
        <v>528</v>
      </c>
      <c r="D212" s="22">
        <v>0</v>
      </c>
      <c r="E212" s="22">
        <v>0</v>
      </c>
      <c r="F212" s="22">
        <v>0</v>
      </c>
      <c r="G212" s="22">
        <v>0</v>
      </c>
      <c r="H212" s="23">
        <v>1286</v>
      </c>
      <c r="I212" s="24">
        <v>57680.73</v>
      </c>
    </row>
    <row r="213" spans="1:9" x14ac:dyDescent="0.3">
      <c r="A213" s="21"/>
      <c r="B213" s="23"/>
      <c r="C213" s="23"/>
      <c r="D213" s="23"/>
      <c r="E213" s="23"/>
      <c r="F213" s="23"/>
      <c r="G213" s="23"/>
      <c r="H213" s="23"/>
      <c r="I213" s="24"/>
    </row>
    <row r="214" spans="1:9" x14ac:dyDescent="0.3">
      <c r="A214" s="21"/>
      <c r="B214" s="23"/>
      <c r="C214" s="23"/>
      <c r="D214" s="23"/>
      <c r="E214" s="23"/>
      <c r="F214" s="23"/>
      <c r="G214" s="23"/>
      <c r="H214" s="23"/>
      <c r="I214" s="24"/>
    </row>
    <row r="215" spans="1:9" x14ac:dyDescent="0.3">
      <c r="A215" s="21"/>
      <c r="B215" s="23"/>
      <c r="C215" s="23"/>
      <c r="D215" s="23"/>
      <c r="E215" s="23"/>
      <c r="F215" s="23"/>
      <c r="G215" s="23"/>
      <c r="H215" s="23"/>
      <c r="I215" s="24"/>
    </row>
    <row r="216" spans="1:9" x14ac:dyDescent="0.3">
      <c r="A216" s="47" t="s">
        <v>8</v>
      </c>
      <c r="B216" s="48">
        <f t="shared" ref="B216:G216" si="13">SUM(B203:B215)</f>
        <v>56398</v>
      </c>
      <c r="C216" s="48">
        <f t="shared" si="13"/>
        <v>10154</v>
      </c>
      <c r="D216" s="48">
        <f t="shared" si="13"/>
        <v>5699</v>
      </c>
      <c r="E216" s="48">
        <f t="shared" si="13"/>
        <v>1811</v>
      </c>
      <c r="F216" s="48">
        <f t="shared" si="13"/>
        <v>450</v>
      </c>
      <c r="G216" s="48">
        <f t="shared" si="13"/>
        <v>807</v>
      </c>
      <c r="H216" s="48">
        <f>SUM(H203:H215)</f>
        <v>75319</v>
      </c>
      <c r="I216" s="49">
        <f>SUM(I203:I215)</f>
        <v>3476026.3600000003</v>
      </c>
    </row>
    <row r="217" spans="1:9" ht="15" thickBot="1" x14ac:dyDescent="0.35">
      <c r="A217" s="29"/>
      <c r="B217" s="30"/>
      <c r="C217" s="30"/>
      <c r="D217" s="30"/>
      <c r="E217" s="30"/>
      <c r="F217" s="30"/>
      <c r="G217" s="30"/>
      <c r="H217" s="34"/>
      <c r="I217" s="31"/>
    </row>
    <row r="218" spans="1:9" ht="16.2" thickBot="1" x14ac:dyDescent="0.35">
      <c r="A218" s="61" t="s">
        <v>71</v>
      </c>
      <c r="B218" s="62"/>
      <c r="C218" s="62"/>
      <c r="D218" s="62"/>
      <c r="E218" s="62"/>
      <c r="F218" s="62"/>
      <c r="G218" s="63"/>
      <c r="H218" s="64">
        <f>+$H$4</f>
        <v>4900381.5000000019</v>
      </c>
      <c r="I218" s="63"/>
    </row>
    <row r="219" spans="1:9" ht="15.6" x14ac:dyDescent="0.3">
      <c r="A219" s="18" t="s">
        <v>32</v>
      </c>
      <c r="B219" s="19" t="s">
        <v>33</v>
      </c>
      <c r="C219" s="19" t="s">
        <v>34</v>
      </c>
      <c r="D219" s="19" t="s">
        <v>35</v>
      </c>
      <c r="E219" s="19" t="s">
        <v>36</v>
      </c>
      <c r="F219" s="19" t="s">
        <v>37</v>
      </c>
      <c r="G219" s="19" t="s">
        <v>38</v>
      </c>
      <c r="H219" s="19" t="s">
        <v>8</v>
      </c>
      <c r="I219" s="20" t="s">
        <v>39</v>
      </c>
    </row>
    <row r="220" spans="1:9" x14ac:dyDescent="0.3">
      <c r="A220" s="21" t="s">
        <v>40</v>
      </c>
      <c r="B220" s="22">
        <v>4715</v>
      </c>
      <c r="C220" s="22">
        <v>147</v>
      </c>
      <c r="D220" s="22">
        <v>82</v>
      </c>
      <c r="E220" s="22">
        <v>7</v>
      </c>
      <c r="F220" s="22">
        <v>5</v>
      </c>
      <c r="G220" s="22">
        <v>23</v>
      </c>
      <c r="H220" s="23">
        <v>4979</v>
      </c>
      <c r="I220" s="24">
        <v>545767.91</v>
      </c>
    </row>
    <row r="221" spans="1:9" x14ac:dyDescent="0.3">
      <c r="A221" s="21" t="s">
        <v>42</v>
      </c>
      <c r="B221" s="22">
        <v>712</v>
      </c>
      <c r="C221" s="22">
        <v>116</v>
      </c>
      <c r="D221" s="22">
        <v>59</v>
      </c>
      <c r="E221" s="22">
        <v>6</v>
      </c>
      <c r="F221" s="22">
        <v>1</v>
      </c>
      <c r="G221" s="22">
        <v>2</v>
      </c>
      <c r="H221" s="23">
        <v>896</v>
      </c>
      <c r="I221" s="24">
        <v>105989.14</v>
      </c>
    </row>
    <row r="222" spans="1:9" x14ac:dyDescent="0.3">
      <c r="A222" s="21" t="s">
        <v>44</v>
      </c>
      <c r="B222" s="22">
        <v>924</v>
      </c>
      <c r="C222" s="22">
        <v>395</v>
      </c>
      <c r="D222" s="22">
        <v>183</v>
      </c>
      <c r="E222" s="22">
        <v>61</v>
      </c>
      <c r="F222" s="22">
        <v>17</v>
      </c>
      <c r="G222" s="22">
        <v>39</v>
      </c>
      <c r="H222" s="23">
        <v>1619</v>
      </c>
      <c r="I222" s="24">
        <v>222228.59</v>
      </c>
    </row>
    <row r="223" spans="1:9" x14ac:dyDescent="0.3">
      <c r="A223" s="21" t="s">
        <v>47</v>
      </c>
      <c r="B223" s="22">
        <v>0</v>
      </c>
      <c r="C223" s="22">
        <v>4</v>
      </c>
      <c r="D223" s="22">
        <v>0</v>
      </c>
      <c r="E223" s="22">
        <v>0</v>
      </c>
      <c r="F223" s="22">
        <v>0</v>
      </c>
      <c r="G223" s="22">
        <v>0</v>
      </c>
      <c r="H223" s="23">
        <v>4</v>
      </c>
      <c r="I223" s="24">
        <v>571.64</v>
      </c>
    </row>
    <row r="224" spans="1:9" x14ac:dyDescent="0.3">
      <c r="A224" s="21" t="s">
        <v>50</v>
      </c>
      <c r="B224" s="22">
        <v>30</v>
      </c>
      <c r="C224" s="22">
        <v>22</v>
      </c>
      <c r="D224" s="22">
        <v>24</v>
      </c>
      <c r="E224" s="22">
        <v>0</v>
      </c>
      <c r="F224" s="22">
        <v>0</v>
      </c>
      <c r="G224" s="22">
        <v>0</v>
      </c>
      <c r="H224" s="23">
        <v>76</v>
      </c>
      <c r="I224" s="24">
        <v>11118.82</v>
      </c>
    </row>
    <row r="225" spans="1:9" x14ac:dyDescent="0.3">
      <c r="A225" s="21" t="s">
        <v>53</v>
      </c>
      <c r="B225" s="22">
        <v>0</v>
      </c>
      <c r="C225" s="22">
        <v>3</v>
      </c>
      <c r="D225" s="22">
        <v>0</v>
      </c>
      <c r="E225" s="22">
        <v>1</v>
      </c>
      <c r="F225" s="22">
        <v>0</v>
      </c>
      <c r="G225" s="22">
        <v>5</v>
      </c>
      <c r="H225" s="23">
        <v>9</v>
      </c>
      <c r="I225" s="24">
        <v>2181</v>
      </c>
    </row>
    <row r="226" spans="1:9" x14ac:dyDescent="0.3">
      <c r="A226" s="21" t="s">
        <v>55</v>
      </c>
      <c r="B226" s="22">
        <v>49</v>
      </c>
      <c r="C226" s="22">
        <v>55</v>
      </c>
      <c r="D226" s="22">
        <v>0</v>
      </c>
      <c r="E226" s="22">
        <v>0</v>
      </c>
      <c r="F226" s="22">
        <v>0</v>
      </c>
      <c r="G226" s="22">
        <v>0</v>
      </c>
      <c r="H226" s="23">
        <v>104</v>
      </c>
      <c r="I226" s="24">
        <v>13038.41</v>
      </c>
    </row>
    <row r="227" spans="1:9" x14ac:dyDescent="0.3">
      <c r="A227" s="21" t="s">
        <v>56</v>
      </c>
      <c r="B227" s="22">
        <v>4</v>
      </c>
      <c r="C227" s="22">
        <v>3</v>
      </c>
      <c r="D227" s="22">
        <v>0</v>
      </c>
      <c r="E227" s="22">
        <v>0</v>
      </c>
      <c r="F227" s="22">
        <v>0</v>
      </c>
      <c r="G227" s="22">
        <v>0</v>
      </c>
      <c r="H227" s="23">
        <v>7</v>
      </c>
      <c r="I227" s="24">
        <v>851.45</v>
      </c>
    </row>
    <row r="228" spans="1:9" x14ac:dyDescent="0.3">
      <c r="A228" s="21"/>
      <c r="B228" s="23"/>
      <c r="C228" s="23"/>
      <c r="D228" s="23"/>
      <c r="E228" s="23"/>
      <c r="F228" s="23"/>
      <c r="G228" s="23"/>
      <c r="H228" s="23"/>
      <c r="I228" s="24"/>
    </row>
    <row r="229" spans="1:9" x14ac:dyDescent="0.3">
      <c r="A229" s="21"/>
      <c r="B229" s="23"/>
      <c r="C229" s="23"/>
      <c r="D229" s="23"/>
      <c r="E229" s="23"/>
      <c r="F229" s="23"/>
      <c r="G229" s="23"/>
      <c r="H229" s="23"/>
      <c r="I229" s="24"/>
    </row>
    <row r="230" spans="1:9" x14ac:dyDescent="0.3">
      <c r="A230" s="21"/>
      <c r="B230" s="23"/>
      <c r="C230" s="23"/>
      <c r="D230" s="23"/>
      <c r="E230" s="23"/>
      <c r="F230" s="23"/>
      <c r="G230" s="23"/>
      <c r="H230" s="23"/>
      <c r="I230" s="24"/>
    </row>
    <row r="231" spans="1:9" x14ac:dyDescent="0.3">
      <c r="A231" s="21"/>
      <c r="B231" s="23"/>
      <c r="C231" s="23"/>
      <c r="D231" s="23"/>
      <c r="E231" s="23"/>
      <c r="F231" s="23"/>
      <c r="G231" s="23"/>
      <c r="H231" s="23"/>
      <c r="I231" s="24"/>
    </row>
    <row r="232" spans="1:9" x14ac:dyDescent="0.3">
      <c r="A232" s="21"/>
      <c r="B232" s="23"/>
      <c r="C232" s="23"/>
      <c r="D232" s="23"/>
      <c r="E232" s="23"/>
      <c r="F232" s="23"/>
      <c r="G232" s="23"/>
      <c r="H232" s="23"/>
      <c r="I232" s="24"/>
    </row>
    <row r="233" spans="1:9" x14ac:dyDescent="0.3">
      <c r="A233" s="47" t="s">
        <v>8</v>
      </c>
      <c r="B233" s="48">
        <f>SUM(B220:B232)</f>
        <v>6434</v>
      </c>
      <c r="C233" s="48">
        <f t="shared" ref="C233:H233" si="14">SUM(C220:C232)</f>
        <v>745</v>
      </c>
      <c r="D233" s="48">
        <f t="shared" si="14"/>
        <v>348</v>
      </c>
      <c r="E233" s="48">
        <f t="shared" si="14"/>
        <v>75</v>
      </c>
      <c r="F233" s="48">
        <f t="shared" si="14"/>
        <v>23</v>
      </c>
      <c r="G233" s="48">
        <f t="shared" si="14"/>
        <v>69</v>
      </c>
      <c r="H233" s="48">
        <f t="shared" si="14"/>
        <v>7694</v>
      </c>
      <c r="I233" s="49">
        <f>SUM(I220:I232)</f>
        <v>901746.96</v>
      </c>
    </row>
    <row r="234" spans="1:9" ht="15" thickBot="1" x14ac:dyDescent="0.35">
      <c r="A234" s="29"/>
      <c r="B234" s="30"/>
      <c r="C234" s="30"/>
      <c r="D234" s="30"/>
      <c r="E234" s="30"/>
      <c r="F234" s="30"/>
      <c r="G234" s="30"/>
      <c r="H234" s="34"/>
      <c r="I234" s="31"/>
    </row>
    <row r="235" spans="1:9" ht="16.2" thickBot="1" x14ac:dyDescent="0.35">
      <c r="A235" s="61" t="s">
        <v>72</v>
      </c>
      <c r="B235" s="62"/>
      <c r="C235" s="62"/>
      <c r="D235" s="62"/>
      <c r="E235" s="62"/>
      <c r="F235" s="62"/>
      <c r="G235" s="63"/>
      <c r="H235" s="64">
        <f>+$H$4</f>
        <v>4900381.5000000019</v>
      </c>
      <c r="I235" s="63"/>
    </row>
    <row r="236" spans="1:9" ht="15.6" x14ac:dyDescent="0.3">
      <c r="A236" s="18" t="s">
        <v>32</v>
      </c>
      <c r="B236" s="19" t="s">
        <v>33</v>
      </c>
      <c r="C236" s="19" t="s">
        <v>34</v>
      </c>
      <c r="D236" s="19" t="s">
        <v>35</v>
      </c>
      <c r="E236" s="19" t="s">
        <v>36</v>
      </c>
      <c r="F236" s="19" t="s">
        <v>37</v>
      </c>
      <c r="G236" s="19" t="s">
        <v>38</v>
      </c>
      <c r="H236" s="19" t="s">
        <v>8</v>
      </c>
      <c r="I236" s="20" t="s">
        <v>39</v>
      </c>
    </row>
    <row r="237" spans="1:9" x14ac:dyDescent="0.3">
      <c r="A237" s="21" t="s">
        <v>40</v>
      </c>
      <c r="B237" s="22">
        <v>24901</v>
      </c>
      <c r="C237" s="22">
        <v>805</v>
      </c>
      <c r="D237" s="22">
        <v>986</v>
      </c>
      <c r="E237" s="22">
        <v>121</v>
      </c>
      <c r="F237" s="22">
        <v>27</v>
      </c>
      <c r="G237" s="22">
        <v>132</v>
      </c>
      <c r="H237" s="23">
        <v>26972</v>
      </c>
      <c r="I237" s="24">
        <v>2183271.1800000002</v>
      </c>
    </row>
    <row r="238" spans="1:9" x14ac:dyDescent="0.3">
      <c r="A238" s="21" t="s">
        <v>41</v>
      </c>
      <c r="B238" s="22">
        <v>0</v>
      </c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3">
        <v>0</v>
      </c>
      <c r="I238" s="24">
        <v>0</v>
      </c>
    </row>
    <row r="239" spans="1:9" x14ac:dyDescent="0.3">
      <c r="A239" s="21" t="s">
        <v>42</v>
      </c>
      <c r="B239" s="22">
        <v>6108</v>
      </c>
      <c r="C239" s="22">
        <v>628</v>
      </c>
      <c r="D239" s="22">
        <v>483</v>
      </c>
      <c r="E239" s="22">
        <v>90</v>
      </c>
      <c r="F239" s="22">
        <v>13</v>
      </c>
      <c r="G239" s="22">
        <v>37</v>
      </c>
      <c r="H239" s="23">
        <v>7359</v>
      </c>
      <c r="I239" s="24">
        <v>627944.41</v>
      </c>
    </row>
    <row r="240" spans="1:9" x14ac:dyDescent="0.3">
      <c r="A240" s="21" t="s">
        <v>44</v>
      </c>
      <c r="B240" s="22">
        <v>14229</v>
      </c>
      <c r="C240" s="22">
        <v>5819</v>
      </c>
      <c r="D240" s="22">
        <v>4046</v>
      </c>
      <c r="E240" s="22">
        <v>2189</v>
      </c>
      <c r="F240" s="22">
        <v>361</v>
      </c>
      <c r="G240" s="22">
        <v>670</v>
      </c>
      <c r="H240" s="23">
        <v>27314</v>
      </c>
      <c r="I240" s="24">
        <v>2881783</v>
      </c>
    </row>
    <row r="241" spans="1:9" x14ac:dyDescent="0.3">
      <c r="A241" s="21" t="s">
        <v>47</v>
      </c>
      <c r="B241" s="22">
        <v>95</v>
      </c>
      <c r="C241" s="22">
        <v>18</v>
      </c>
      <c r="D241" s="22">
        <v>13</v>
      </c>
      <c r="E241" s="22">
        <v>3</v>
      </c>
      <c r="F241" s="22">
        <v>0</v>
      </c>
      <c r="G241" s="22">
        <v>0</v>
      </c>
      <c r="H241" s="23">
        <v>129</v>
      </c>
      <c r="I241" s="24">
        <v>11529.05</v>
      </c>
    </row>
    <row r="242" spans="1:9" x14ac:dyDescent="0.3">
      <c r="A242" s="21" t="s">
        <v>49</v>
      </c>
      <c r="B242" s="22">
        <v>78</v>
      </c>
      <c r="C242" s="22">
        <v>53</v>
      </c>
      <c r="D242" s="22">
        <v>9</v>
      </c>
      <c r="E242" s="22">
        <v>2</v>
      </c>
      <c r="F242" s="22">
        <v>2</v>
      </c>
      <c r="G242" s="22">
        <v>13</v>
      </c>
      <c r="H242" s="23">
        <v>157</v>
      </c>
      <c r="I242" s="24">
        <v>16332.14</v>
      </c>
    </row>
    <row r="243" spans="1:9" x14ac:dyDescent="0.3">
      <c r="A243" s="21" t="s">
        <v>50</v>
      </c>
      <c r="B243" s="22">
        <v>367</v>
      </c>
      <c r="C243" s="22">
        <v>707</v>
      </c>
      <c r="D243" s="22">
        <v>671</v>
      </c>
      <c r="E243" s="22">
        <v>0</v>
      </c>
      <c r="F243" s="22">
        <v>0</v>
      </c>
      <c r="G243" s="22">
        <v>0</v>
      </c>
      <c r="H243" s="23">
        <v>1745</v>
      </c>
      <c r="I243" s="24">
        <v>198242.77</v>
      </c>
    </row>
    <row r="244" spans="1:9" x14ac:dyDescent="0.3">
      <c r="A244" s="21" t="s">
        <v>52</v>
      </c>
      <c r="B244" s="22">
        <v>16</v>
      </c>
      <c r="C244" s="22">
        <v>0</v>
      </c>
      <c r="D244" s="22">
        <v>0</v>
      </c>
      <c r="E244" s="22">
        <v>1</v>
      </c>
      <c r="F244" s="22">
        <v>0</v>
      </c>
      <c r="G244" s="22">
        <v>1</v>
      </c>
      <c r="H244" s="23">
        <v>18</v>
      </c>
      <c r="I244" s="24">
        <v>1617.45</v>
      </c>
    </row>
    <row r="245" spans="1:9" x14ac:dyDescent="0.3">
      <c r="A245" s="21" t="s">
        <v>53</v>
      </c>
      <c r="B245" s="22">
        <v>59</v>
      </c>
      <c r="C245" s="22">
        <v>51</v>
      </c>
      <c r="D245" s="22">
        <v>69</v>
      </c>
      <c r="E245" s="22">
        <v>62</v>
      </c>
      <c r="F245" s="22">
        <v>16</v>
      </c>
      <c r="G245" s="22">
        <v>246</v>
      </c>
      <c r="H245" s="23">
        <v>503</v>
      </c>
      <c r="I245" s="24">
        <v>87701.05</v>
      </c>
    </row>
    <row r="246" spans="1:9" x14ac:dyDescent="0.3">
      <c r="A246" s="21" t="s">
        <v>55</v>
      </c>
      <c r="B246" s="22">
        <v>784</v>
      </c>
      <c r="C246" s="22">
        <v>990</v>
      </c>
      <c r="D246" s="22">
        <v>0</v>
      </c>
      <c r="E246" s="22">
        <v>0</v>
      </c>
      <c r="F246" s="22">
        <v>0</v>
      </c>
      <c r="G246" s="22">
        <v>0</v>
      </c>
      <c r="H246" s="23">
        <v>1774</v>
      </c>
      <c r="I246" s="24">
        <v>162109.09</v>
      </c>
    </row>
    <row r="247" spans="1:9" x14ac:dyDescent="0.3">
      <c r="A247" s="21"/>
      <c r="B247" s="23"/>
      <c r="C247" s="23"/>
      <c r="D247" s="23"/>
      <c r="E247" s="23"/>
      <c r="F247" s="23"/>
      <c r="G247" s="23"/>
      <c r="H247" s="23"/>
      <c r="I247" s="24"/>
    </row>
    <row r="248" spans="1:9" x14ac:dyDescent="0.3">
      <c r="A248" s="47" t="s">
        <v>8</v>
      </c>
      <c r="B248" s="48">
        <f>SUM(B237:B247)</f>
        <v>46637</v>
      </c>
      <c r="C248" s="48">
        <f t="shared" ref="C248:I248" si="15">SUM(C237:C247)</f>
        <v>9071</v>
      </c>
      <c r="D248" s="48">
        <f t="shared" si="15"/>
        <v>6277</v>
      </c>
      <c r="E248" s="48">
        <f t="shared" si="15"/>
        <v>2468</v>
      </c>
      <c r="F248" s="48">
        <f t="shared" si="15"/>
        <v>419</v>
      </c>
      <c r="G248" s="48">
        <f t="shared" si="15"/>
        <v>1099</v>
      </c>
      <c r="H248" s="48">
        <f t="shared" si="15"/>
        <v>65971</v>
      </c>
      <c r="I248" s="49">
        <f t="shared" si="15"/>
        <v>6170530.1399999987</v>
      </c>
    </row>
    <row r="249" spans="1:9" ht="15" thickBot="1" x14ac:dyDescent="0.35">
      <c r="A249" s="29"/>
      <c r="B249" s="30"/>
      <c r="C249" s="30"/>
      <c r="D249" s="30"/>
      <c r="E249" s="30"/>
      <c r="F249" s="30"/>
      <c r="G249" s="30"/>
      <c r="H249" s="34"/>
      <c r="I249" s="31"/>
    </row>
    <row r="250" spans="1:9" ht="16.2" thickBot="1" x14ac:dyDescent="0.35">
      <c r="A250" s="65" t="s">
        <v>73</v>
      </c>
      <c r="B250" s="66"/>
      <c r="C250" s="66"/>
      <c r="D250" s="66"/>
      <c r="E250" s="66"/>
      <c r="F250" s="66"/>
      <c r="G250" s="67"/>
      <c r="H250" s="64">
        <f>+$H$4</f>
        <v>4900381.5000000019</v>
      </c>
      <c r="I250" s="63"/>
    </row>
    <row r="251" spans="1:9" ht="15.6" x14ac:dyDescent="0.3">
      <c r="A251" s="18" t="s">
        <v>32</v>
      </c>
      <c r="B251" s="19" t="s">
        <v>33</v>
      </c>
      <c r="C251" s="19" t="s">
        <v>34</v>
      </c>
      <c r="D251" s="19" t="s">
        <v>35</v>
      </c>
      <c r="E251" s="19" t="s">
        <v>36</v>
      </c>
      <c r="F251" s="19" t="s">
        <v>37</v>
      </c>
      <c r="G251" s="19" t="s">
        <v>38</v>
      </c>
      <c r="H251" s="19" t="s">
        <v>8</v>
      </c>
      <c r="I251" s="20" t="s">
        <v>39</v>
      </c>
    </row>
    <row r="252" spans="1:9" x14ac:dyDescent="0.3">
      <c r="A252" s="21"/>
      <c r="B252" s="22"/>
      <c r="C252" s="22"/>
      <c r="D252" s="22"/>
      <c r="E252" s="22"/>
      <c r="F252" s="22"/>
      <c r="G252" s="22"/>
      <c r="H252" s="23"/>
      <c r="I252" s="24"/>
    </row>
    <row r="253" spans="1:9" x14ac:dyDescent="0.3">
      <c r="A253" s="21" t="s">
        <v>8</v>
      </c>
      <c r="B253" s="23">
        <f>+B252</f>
        <v>0</v>
      </c>
      <c r="C253" s="23">
        <f t="shared" ref="C253:H253" si="16">+C252</f>
        <v>0</v>
      </c>
      <c r="D253" s="23">
        <f t="shared" si="16"/>
        <v>0</v>
      </c>
      <c r="E253" s="23">
        <f t="shared" si="16"/>
        <v>0</v>
      </c>
      <c r="F253" s="23">
        <f t="shared" si="16"/>
        <v>0</v>
      </c>
      <c r="G253" s="23">
        <f t="shared" si="16"/>
        <v>0</v>
      </c>
      <c r="H253" s="23">
        <f t="shared" si="16"/>
        <v>0</v>
      </c>
      <c r="I253" s="24">
        <f>SUM(I252)</f>
        <v>0</v>
      </c>
    </row>
    <row r="254" spans="1:9" ht="15" thickBot="1" x14ac:dyDescent="0.35">
      <c r="A254" s="29"/>
      <c r="B254" s="30"/>
      <c r="C254" s="30"/>
      <c r="D254" s="30"/>
      <c r="E254" s="30"/>
      <c r="F254" s="30"/>
      <c r="G254" s="30"/>
      <c r="H254" s="34"/>
      <c r="I254" s="31"/>
    </row>
    <row r="255" spans="1:9" ht="16.2" thickBot="1" x14ac:dyDescent="0.35">
      <c r="A255" s="61" t="s">
        <v>74</v>
      </c>
      <c r="B255" s="62"/>
      <c r="C255" s="62"/>
      <c r="D255" s="62"/>
      <c r="E255" s="62"/>
      <c r="F255" s="62"/>
      <c r="G255" s="63"/>
      <c r="H255" s="64">
        <f>+$H$4</f>
        <v>4900381.5000000019</v>
      </c>
      <c r="I255" s="63"/>
    </row>
    <row r="256" spans="1:9" ht="15.6" x14ac:dyDescent="0.3">
      <c r="A256" s="18" t="s">
        <v>32</v>
      </c>
      <c r="B256" s="19" t="s">
        <v>33</v>
      </c>
      <c r="C256" s="19" t="s">
        <v>34</v>
      </c>
      <c r="D256" s="19" t="s">
        <v>35</v>
      </c>
      <c r="E256" s="19" t="s">
        <v>36</v>
      </c>
      <c r="F256" s="19" t="s">
        <v>37</v>
      </c>
      <c r="G256" s="19" t="s">
        <v>38</v>
      </c>
      <c r="H256" s="19" t="s">
        <v>8</v>
      </c>
      <c r="I256" s="20" t="s">
        <v>39</v>
      </c>
    </row>
    <row r="257" spans="1:9" x14ac:dyDescent="0.3">
      <c r="A257" s="21" t="s">
        <v>40</v>
      </c>
      <c r="B257" s="22">
        <v>20586</v>
      </c>
      <c r="C257" s="22">
        <v>791</v>
      </c>
      <c r="D257" s="22">
        <v>441</v>
      </c>
      <c r="E257" s="22">
        <v>66</v>
      </c>
      <c r="F257" s="22">
        <v>13</v>
      </c>
      <c r="G257" s="22">
        <v>66</v>
      </c>
      <c r="H257" s="23">
        <v>21963</v>
      </c>
      <c r="I257" s="24">
        <v>561080.41</v>
      </c>
    </row>
    <row r="258" spans="1:9" x14ac:dyDescent="0.3">
      <c r="A258" s="21" t="s">
        <v>42</v>
      </c>
      <c r="B258" s="22">
        <v>2154</v>
      </c>
      <c r="C258" s="22">
        <v>358</v>
      </c>
      <c r="D258" s="22">
        <v>196</v>
      </c>
      <c r="E258" s="22">
        <v>51</v>
      </c>
      <c r="F258" s="22">
        <v>12</v>
      </c>
      <c r="G258" s="22">
        <v>43</v>
      </c>
      <c r="H258" s="23">
        <v>2814</v>
      </c>
      <c r="I258" s="24">
        <v>80468.23</v>
      </c>
    </row>
    <row r="259" spans="1:9" x14ac:dyDescent="0.3">
      <c r="A259" s="21" t="s">
        <v>44</v>
      </c>
      <c r="B259" s="22">
        <v>13073</v>
      </c>
      <c r="C259" s="22">
        <v>6797</v>
      </c>
      <c r="D259" s="22">
        <v>3881</v>
      </c>
      <c r="E259" s="22">
        <v>1169</v>
      </c>
      <c r="F259" s="22">
        <v>282</v>
      </c>
      <c r="G259" s="22">
        <v>460</v>
      </c>
      <c r="H259" s="23">
        <v>25662</v>
      </c>
      <c r="I259" s="24">
        <v>842294.91</v>
      </c>
    </row>
    <row r="260" spans="1:9" x14ac:dyDescent="0.3">
      <c r="A260" s="21" t="s">
        <v>47</v>
      </c>
      <c r="B260" s="22">
        <v>30</v>
      </c>
      <c r="C260" s="22">
        <v>5</v>
      </c>
      <c r="D260" s="22">
        <v>0</v>
      </c>
      <c r="E260" s="22">
        <v>0</v>
      </c>
      <c r="F260" s="22">
        <v>0</v>
      </c>
      <c r="G260" s="22">
        <v>0</v>
      </c>
      <c r="H260" s="23">
        <v>35</v>
      </c>
      <c r="I260" s="24">
        <v>901.59</v>
      </c>
    </row>
    <row r="261" spans="1:9" x14ac:dyDescent="0.3">
      <c r="A261" s="21" t="s">
        <v>49</v>
      </c>
      <c r="B261" s="22">
        <v>65</v>
      </c>
      <c r="C261" s="22">
        <v>10</v>
      </c>
      <c r="D261" s="22">
        <v>15</v>
      </c>
      <c r="E261" s="22">
        <v>1</v>
      </c>
      <c r="F261" s="22">
        <v>0</v>
      </c>
      <c r="G261" s="22">
        <v>0</v>
      </c>
      <c r="H261" s="23">
        <v>91</v>
      </c>
      <c r="I261" s="24">
        <v>2678.14</v>
      </c>
    </row>
    <row r="262" spans="1:9" x14ac:dyDescent="0.3">
      <c r="A262" s="21" t="s">
        <v>50</v>
      </c>
      <c r="B262" s="22">
        <v>492</v>
      </c>
      <c r="C262" s="22">
        <v>308</v>
      </c>
      <c r="D262" s="22">
        <v>296</v>
      </c>
      <c r="E262" s="22">
        <v>0</v>
      </c>
      <c r="F262" s="22">
        <v>0</v>
      </c>
      <c r="G262" s="22">
        <v>0</v>
      </c>
      <c r="H262" s="23">
        <v>1096</v>
      </c>
      <c r="I262" s="24">
        <v>35978</v>
      </c>
    </row>
    <row r="263" spans="1:9" x14ac:dyDescent="0.3">
      <c r="A263" s="21" t="s">
        <v>52</v>
      </c>
      <c r="B263" s="22">
        <v>2</v>
      </c>
      <c r="C263" s="22">
        <v>0</v>
      </c>
      <c r="D263" s="22">
        <v>0</v>
      </c>
      <c r="E263" s="22">
        <v>0</v>
      </c>
      <c r="F263" s="22">
        <v>0</v>
      </c>
      <c r="G263" s="22">
        <v>0</v>
      </c>
      <c r="H263" s="23">
        <v>2</v>
      </c>
      <c r="I263" s="24">
        <v>49.09</v>
      </c>
    </row>
    <row r="264" spans="1:9" x14ac:dyDescent="0.3">
      <c r="A264" s="21" t="s">
        <v>53</v>
      </c>
      <c r="B264" s="22">
        <v>58</v>
      </c>
      <c r="C264" s="22">
        <v>40</v>
      </c>
      <c r="D264" s="22">
        <v>8</v>
      </c>
      <c r="E264" s="22">
        <v>41</v>
      </c>
      <c r="F264" s="22">
        <v>1</v>
      </c>
      <c r="G264" s="22">
        <v>66</v>
      </c>
      <c r="H264" s="23">
        <v>214</v>
      </c>
      <c r="I264" s="24">
        <v>10117.23</v>
      </c>
    </row>
    <row r="265" spans="1:9" x14ac:dyDescent="0.3">
      <c r="A265" s="21" t="s">
        <v>55</v>
      </c>
      <c r="B265" s="22">
        <v>737</v>
      </c>
      <c r="C265" s="22">
        <v>296</v>
      </c>
      <c r="D265" s="22">
        <v>0</v>
      </c>
      <c r="E265" s="22">
        <v>0</v>
      </c>
      <c r="F265" s="22">
        <v>0</v>
      </c>
      <c r="G265" s="22">
        <v>0</v>
      </c>
      <c r="H265" s="23">
        <v>1033</v>
      </c>
      <c r="I265" s="24">
        <v>27871.45</v>
      </c>
    </row>
    <row r="266" spans="1:9" x14ac:dyDescent="0.3">
      <c r="A266" s="21"/>
      <c r="B266" s="23"/>
      <c r="C266" s="23"/>
      <c r="D266" s="23"/>
      <c r="E266" s="23"/>
      <c r="F266" s="23"/>
      <c r="G266" s="23"/>
      <c r="H266" s="23"/>
      <c r="I266" s="24"/>
    </row>
    <row r="267" spans="1:9" x14ac:dyDescent="0.3">
      <c r="A267" s="21"/>
      <c r="B267" s="23"/>
      <c r="C267" s="23"/>
      <c r="D267" s="23"/>
      <c r="E267" s="23"/>
      <c r="F267" s="23"/>
      <c r="G267" s="23"/>
      <c r="H267" s="23"/>
      <c r="I267" s="24"/>
    </row>
    <row r="268" spans="1:9" x14ac:dyDescent="0.3">
      <c r="A268" s="21"/>
      <c r="B268" s="23"/>
      <c r="C268" s="23"/>
      <c r="D268" s="23"/>
      <c r="E268" s="23"/>
      <c r="F268" s="23"/>
      <c r="G268" s="23"/>
      <c r="H268" s="23"/>
      <c r="I268" s="24"/>
    </row>
    <row r="269" spans="1:9" x14ac:dyDescent="0.3">
      <c r="A269" s="47" t="s">
        <v>8</v>
      </c>
      <c r="B269" s="48">
        <f t="shared" ref="B269:H269" si="17">SUM(B257:B268)</f>
        <v>37197</v>
      </c>
      <c r="C269" s="48">
        <f t="shared" si="17"/>
        <v>8605</v>
      </c>
      <c r="D269" s="48">
        <f t="shared" si="17"/>
        <v>4837</v>
      </c>
      <c r="E269" s="48">
        <f t="shared" si="17"/>
        <v>1328</v>
      </c>
      <c r="F269" s="48">
        <f t="shared" si="17"/>
        <v>308</v>
      </c>
      <c r="G269" s="48">
        <f t="shared" si="17"/>
        <v>635</v>
      </c>
      <c r="H269" s="48">
        <f t="shared" si="17"/>
        <v>52910</v>
      </c>
      <c r="I269" s="49">
        <f>SUM(I257:I268)</f>
        <v>1561439.05</v>
      </c>
    </row>
    <row r="270" spans="1:9" ht="15" thickBot="1" x14ac:dyDescent="0.35">
      <c r="A270" s="29"/>
      <c r="B270" s="30"/>
      <c r="C270" s="30"/>
      <c r="D270" s="30"/>
      <c r="E270" s="30"/>
      <c r="F270" s="30"/>
      <c r="G270" s="30"/>
      <c r="H270" s="34"/>
      <c r="I270" s="31"/>
    </row>
    <row r="271" spans="1:9" ht="16.2" thickBot="1" x14ac:dyDescent="0.35">
      <c r="A271" s="61" t="s">
        <v>75</v>
      </c>
      <c r="B271" s="62"/>
      <c r="C271" s="62"/>
      <c r="D271" s="62"/>
      <c r="E271" s="62"/>
      <c r="F271" s="62"/>
      <c r="G271" s="63"/>
      <c r="H271" s="64">
        <f>+$H$4</f>
        <v>4900381.5000000019</v>
      </c>
      <c r="I271" s="63"/>
    </row>
    <row r="272" spans="1:9" ht="15.6" x14ac:dyDescent="0.3">
      <c r="A272" s="18" t="s">
        <v>32</v>
      </c>
      <c r="B272" s="19" t="s">
        <v>33</v>
      </c>
      <c r="C272" s="19" t="s">
        <v>34</v>
      </c>
      <c r="D272" s="19" t="s">
        <v>35</v>
      </c>
      <c r="E272" s="19" t="s">
        <v>36</v>
      </c>
      <c r="F272" s="19" t="s">
        <v>37</v>
      </c>
      <c r="G272" s="19" t="s">
        <v>38</v>
      </c>
      <c r="H272" s="19" t="s">
        <v>8</v>
      </c>
      <c r="I272" s="20" t="s">
        <v>39</v>
      </c>
    </row>
    <row r="273" spans="1:9" x14ac:dyDescent="0.3">
      <c r="A273" s="21" t="s">
        <v>40</v>
      </c>
      <c r="B273" s="22">
        <v>2917</v>
      </c>
      <c r="C273" s="22">
        <v>83</v>
      </c>
      <c r="D273" s="22">
        <v>55</v>
      </c>
      <c r="E273" s="22">
        <v>9</v>
      </c>
      <c r="F273" s="22">
        <v>0</v>
      </c>
      <c r="G273" s="22">
        <v>7</v>
      </c>
      <c r="H273" s="23">
        <v>3071</v>
      </c>
      <c r="I273" s="24">
        <v>209648.5</v>
      </c>
    </row>
    <row r="274" spans="1:9" x14ac:dyDescent="0.3">
      <c r="A274" s="21" t="s">
        <v>41</v>
      </c>
      <c r="B274" s="22">
        <v>0</v>
      </c>
      <c r="C274" s="22">
        <v>0</v>
      </c>
      <c r="D274" s="22">
        <v>0</v>
      </c>
      <c r="E274" s="22">
        <v>0</v>
      </c>
      <c r="F274" s="22">
        <v>0</v>
      </c>
      <c r="G274" s="22">
        <v>0</v>
      </c>
      <c r="H274" s="23">
        <v>0</v>
      </c>
      <c r="I274" s="24">
        <v>0</v>
      </c>
    </row>
    <row r="275" spans="1:9" x14ac:dyDescent="0.3">
      <c r="A275" s="21" t="s">
        <v>42</v>
      </c>
      <c r="B275" s="22">
        <v>352</v>
      </c>
      <c r="C275" s="22">
        <v>54</v>
      </c>
      <c r="D275" s="22">
        <v>31</v>
      </c>
      <c r="E275" s="22">
        <v>0</v>
      </c>
      <c r="F275" s="22">
        <v>0</v>
      </c>
      <c r="G275" s="22">
        <v>2</v>
      </c>
      <c r="H275" s="23">
        <v>439</v>
      </c>
      <c r="I275" s="24">
        <v>32327.14</v>
      </c>
    </row>
    <row r="276" spans="1:9" x14ac:dyDescent="0.3">
      <c r="A276" s="21" t="s">
        <v>44</v>
      </c>
      <c r="B276" s="22">
        <v>785</v>
      </c>
      <c r="C276" s="22">
        <v>227</v>
      </c>
      <c r="D276" s="22">
        <v>179</v>
      </c>
      <c r="E276" s="22">
        <v>59</v>
      </c>
      <c r="F276" s="22">
        <v>13</v>
      </c>
      <c r="G276" s="22">
        <v>21</v>
      </c>
      <c r="H276" s="23">
        <v>1284</v>
      </c>
      <c r="I276" s="24">
        <v>109804.68</v>
      </c>
    </row>
    <row r="277" spans="1:9" x14ac:dyDescent="0.3">
      <c r="A277" s="21" t="s">
        <v>47</v>
      </c>
      <c r="B277" s="22">
        <v>3</v>
      </c>
      <c r="C277" s="22">
        <v>0</v>
      </c>
      <c r="D277" s="22">
        <v>0</v>
      </c>
      <c r="E277" s="22">
        <v>0</v>
      </c>
      <c r="F277" s="22">
        <v>0</v>
      </c>
      <c r="G277" s="22">
        <v>0</v>
      </c>
      <c r="H277" s="23">
        <v>3</v>
      </c>
      <c r="I277" s="24">
        <v>198.14</v>
      </c>
    </row>
    <row r="278" spans="1:9" x14ac:dyDescent="0.3">
      <c r="A278" s="21" t="s">
        <v>49</v>
      </c>
      <c r="B278" s="22">
        <v>10</v>
      </c>
      <c r="C278" s="22">
        <v>0</v>
      </c>
      <c r="D278" s="22">
        <v>2</v>
      </c>
      <c r="E278" s="22">
        <v>0</v>
      </c>
      <c r="F278" s="22">
        <v>0</v>
      </c>
      <c r="G278" s="22">
        <v>2</v>
      </c>
      <c r="H278" s="23">
        <v>14</v>
      </c>
      <c r="I278" s="24">
        <v>1287.45</v>
      </c>
    </row>
    <row r="279" spans="1:9" x14ac:dyDescent="0.3">
      <c r="A279" s="21" t="s">
        <v>50</v>
      </c>
      <c r="B279" s="22">
        <v>23</v>
      </c>
      <c r="C279" s="22">
        <v>32</v>
      </c>
      <c r="D279" s="22">
        <v>27</v>
      </c>
      <c r="E279" s="22">
        <v>0</v>
      </c>
      <c r="F279" s="22">
        <v>0</v>
      </c>
      <c r="G279" s="22">
        <v>0</v>
      </c>
      <c r="H279" s="23">
        <v>82</v>
      </c>
      <c r="I279" s="24">
        <v>7755.91</v>
      </c>
    </row>
    <row r="280" spans="1:9" x14ac:dyDescent="0.3">
      <c r="A280" s="21" t="s">
        <v>52</v>
      </c>
      <c r="B280" s="22">
        <v>4</v>
      </c>
      <c r="C280" s="22">
        <v>0</v>
      </c>
      <c r="D280" s="22">
        <v>0</v>
      </c>
      <c r="E280" s="22">
        <v>0</v>
      </c>
      <c r="F280" s="22">
        <v>0</v>
      </c>
      <c r="G280" s="22">
        <v>0</v>
      </c>
      <c r="H280" s="23">
        <v>4</v>
      </c>
      <c r="I280" s="24">
        <v>264.18</v>
      </c>
    </row>
    <row r="281" spans="1:9" x14ac:dyDescent="0.3">
      <c r="A281" s="21" t="s">
        <v>53</v>
      </c>
      <c r="B281" s="22">
        <v>3</v>
      </c>
      <c r="C281" s="22">
        <v>1</v>
      </c>
      <c r="D281" s="22">
        <v>2</v>
      </c>
      <c r="E281" s="22">
        <v>0</v>
      </c>
      <c r="F281" s="22">
        <v>0</v>
      </c>
      <c r="G281" s="22">
        <v>7</v>
      </c>
      <c r="H281" s="23">
        <v>13</v>
      </c>
      <c r="I281" s="24">
        <v>1856.27</v>
      </c>
    </row>
    <row r="282" spans="1:9" x14ac:dyDescent="0.3">
      <c r="A282" s="21" t="s">
        <v>55</v>
      </c>
      <c r="B282" s="22">
        <v>43</v>
      </c>
      <c r="C282" s="22">
        <v>25</v>
      </c>
      <c r="D282" s="22">
        <v>0</v>
      </c>
      <c r="E282" s="22">
        <v>0</v>
      </c>
      <c r="F282" s="22">
        <v>0</v>
      </c>
      <c r="G282" s="22">
        <v>0</v>
      </c>
      <c r="H282" s="23">
        <v>68</v>
      </c>
      <c r="I282" s="24">
        <v>5072.91</v>
      </c>
    </row>
    <row r="283" spans="1:9" x14ac:dyDescent="0.3">
      <c r="A283" s="21" t="s">
        <v>56</v>
      </c>
      <c r="B283" s="22">
        <v>3</v>
      </c>
      <c r="C283" s="22">
        <v>0</v>
      </c>
      <c r="D283" s="22">
        <v>0</v>
      </c>
      <c r="E283" s="22">
        <v>0</v>
      </c>
      <c r="F283" s="22">
        <v>0</v>
      </c>
      <c r="G283" s="22">
        <v>0</v>
      </c>
      <c r="H283" s="23">
        <v>3</v>
      </c>
      <c r="I283" s="24">
        <v>198.14</v>
      </c>
    </row>
    <row r="284" spans="1:9" x14ac:dyDescent="0.3">
      <c r="A284" s="21"/>
      <c r="B284" s="23"/>
      <c r="C284" s="23"/>
      <c r="D284" s="23"/>
      <c r="E284" s="23"/>
      <c r="F284" s="23"/>
      <c r="G284" s="23"/>
      <c r="H284" s="23"/>
      <c r="I284" s="24"/>
    </row>
    <row r="285" spans="1:9" x14ac:dyDescent="0.3">
      <c r="A285" s="21"/>
      <c r="B285" s="23"/>
      <c r="C285" s="23"/>
      <c r="D285" s="23"/>
      <c r="E285" s="23"/>
      <c r="F285" s="23"/>
      <c r="G285" s="23"/>
      <c r="H285" s="23"/>
      <c r="I285" s="24"/>
    </row>
    <row r="286" spans="1:9" x14ac:dyDescent="0.3">
      <c r="A286" s="21"/>
      <c r="B286" s="23"/>
      <c r="C286" s="23"/>
      <c r="D286" s="23"/>
      <c r="E286" s="23"/>
      <c r="F286" s="23"/>
      <c r="G286" s="23"/>
      <c r="H286" s="23"/>
      <c r="I286" s="24"/>
    </row>
    <row r="287" spans="1:9" x14ac:dyDescent="0.3">
      <c r="A287" s="47" t="s">
        <v>8</v>
      </c>
      <c r="B287" s="48">
        <f t="shared" ref="B287:G287" si="18">SUM(B273:B286)</f>
        <v>4143</v>
      </c>
      <c r="C287" s="48">
        <f t="shared" si="18"/>
        <v>422</v>
      </c>
      <c r="D287" s="48">
        <f t="shared" si="18"/>
        <v>296</v>
      </c>
      <c r="E287" s="48">
        <f t="shared" si="18"/>
        <v>68</v>
      </c>
      <c r="F287" s="48">
        <f t="shared" si="18"/>
        <v>13</v>
      </c>
      <c r="G287" s="48">
        <f t="shared" si="18"/>
        <v>39</v>
      </c>
      <c r="H287" s="48">
        <f>SUM(H273:H286)</f>
        <v>4981</v>
      </c>
      <c r="I287" s="49">
        <f>SUM(I273:I286)</f>
        <v>368413.32</v>
      </c>
    </row>
    <row r="288" spans="1:9" ht="15" thickBot="1" x14ac:dyDescent="0.35">
      <c r="A288" s="29"/>
      <c r="B288" s="30"/>
      <c r="C288" s="30"/>
      <c r="D288" s="30"/>
      <c r="E288" s="30"/>
      <c r="F288" s="30"/>
      <c r="G288" s="30"/>
      <c r="H288" s="34"/>
      <c r="I288" s="31"/>
    </row>
    <row r="289" spans="1:9" ht="16.2" thickBot="1" x14ac:dyDescent="0.35">
      <c r="A289" s="61" t="s">
        <v>76</v>
      </c>
      <c r="B289" s="62"/>
      <c r="C289" s="62"/>
      <c r="D289" s="62"/>
      <c r="E289" s="62"/>
      <c r="F289" s="62"/>
      <c r="G289" s="63"/>
      <c r="H289" s="64">
        <f>+$H$4</f>
        <v>4900381.5000000019</v>
      </c>
      <c r="I289" s="63"/>
    </row>
    <row r="290" spans="1:9" ht="15.6" x14ac:dyDescent="0.3">
      <c r="A290" s="18" t="s">
        <v>32</v>
      </c>
      <c r="B290" s="19" t="s">
        <v>33</v>
      </c>
      <c r="C290" s="19" t="s">
        <v>34</v>
      </c>
      <c r="D290" s="19" t="s">
        <v>35</v>
      </c>
      <c r="E290" s="19" t="s">
        <v>36</v>
      </c>
      <c r="F290" s="19" t="s">
        <v>37</v>
      </c>
      <c r="G290" s="19" t="s">
        <v>38</v>
      </c>
      <c r="H290" s="19" t="s">
        <v>8</v>
      </c>
      <c r="I290" s="20" t="s">
        <v>39</v>
      </c>
    </row>
    <row r="291" spans="1:9" x14ac:dyDescent="0.3">
      <c r="A291" s="21" t="s">
        <v>40</v>
      </c>
      <c r="B291" s="22">
        <v>11978</v>
      </c>
      <c r="C291" s="22">
        <v>405</v>
      </c>
      <c r="D291" s="22">
        <v>419</v>
      </c>
      <c r="E291" s="22">
        <v>80</v>
      </c>
      <c r="F291" s="22">
        <v>20</v>
      </c>
      <c r="G291" s="22">
        <v>76</v>
      </c>
      <c r="H291" s="23">
        <v>12978</v>
      </c>
      <c r="I291" s="24">
        <v>657538.55000000005</v>
      </c>
    </row>
    <row r="292" spans="1:9" x14ac:dyDescent="0.3">
      <c r="A292" s="21" t="s">
        <v>42</v>
      </c>
      <c r="B292" s="22">
        <v>2919</v>
      </c>
      <c r="C292" s="22">
        <v>301</v>
      </c>
      <c r="D292" s="22">
        <v>275</v>
      </c>
      <c r="E292" s="22">
        <v>41</v>
      </c>
      <c r="F292" s="22">
        <v>13</v>
      </c>
      <c r="G292" s="22">
        <v>15</v>
      </c>
      <c r="H292" s="23">
        <v>3564</v>
      </c>
      <c r="I292" s="24">
        <v>191891.36</v>
      </c>
    </row>
    <row r="293" spans="1:9" x14ac:dyDescent="0.3">
      <c r="A293" s="21" t="s">
        <v>44</v>
      </c>
      <c r="B293" s="22">
        <v>8427</v>
      </c>
      <c r="C293" s="22">
        <v>3933</v>
      </c>
      <c r="D293" s="22">
        <v>2436</v>
      </c>
      <c r="E293" s="22">
        <v>1181</v>
      </c>
      <c r="F293" s="22">
        <v>280</v>
      </c>
      <c r="G293" s="22">
        <v>467</v>
      </c>
      <c r="H293" s="23">
        <v>16724</v>
      </c>
      <c r="I293" s="24">
        <v>1106925.55</v>
      </c>
    </row>
    <row r="294" spans="1:9" x14ac:dyDescent="0.3">
      <c r="A294" s="21" t="s">
        <v>47</v>
      </c>
      <c r="B294" s="22">
        <v>100</v>
      </c>
      <c r="C294" s="22">
        <v>18</v>
      </c>
      <c r="D294" s="22">
        <v>6</v>
      </c>
      <c r="E294" s="22">
        <v>2</v>
      </c>
      <c r="F294" s="22">
        <v>0</v>
      </c>
      <c r="G294" s="22">
        <v>0</v>
      </c>
      <c r="H294" s="23">
        <v>126</v>
      </c>
      <c r="I294" s="24">
        <v>6699.64</v>
      </c>
    </row>
    <row r="295" spans="1:9" x14ac:dyDescent="0.3">
      <c r="A295" s="21" t="s">
        <v>49</v>
      </c>
      <c r="B295" s="22">
        <v>86</v>
      </c>
      <c r="C295" s="22">
        <v>19</v>
      </c>
      <c r="D295" s="22">
        <v>4</v>
      </c>
      <c r="E295" s="22">
        <v>0</v>
      </c>
      <c r="F295" s="22">
        <v>0</v>
      </c>
      <c r="G295" s="22">
        <v>4</v>
      </c>
      <c r="H295" s="23">
        <v>113</v>
      </c>
      <c r="I295" s="24">
        <v>6238.55</v>
      </c>
    </row>
    <row r="296" spans="1:9" x14ac:dyDescent="0.3">
      <c r="A296" s="21" t="s">
        <v>50</v>
      </c>
      <c r="B296" s="22">
        <v>339</v>
      </c>
      <c r="C296" s="22">
        <v>517</v>
      </c>
      <c r="D296" s="22">
        <v>356</v>
      </c>
      <c r="E296" s="22">
        <v>0</v>
      </c>
      <c r="F296" s="22">
        <v>0</v>
      </c>
      <c r="G296" s="22">
        <v>0</v>
      </c>
      <c r="H296" s="23">
        <v>1212</v>
      </c>
      <c r="I296" s="24">
        <v>81783.73</v>
      </c>
    </row>
    <row r="297" spans="1:9" x14ac:dyDescent="0.3">
      <c r="A297" s="21" t="s">
        <v>52</v>
      </c>
      <c r="B297" s="22">
        <v>6</v>
      </c>
      <c r="C297" s="22">
        <v>0</v>
      </c>
      <c r="D297" s="22">
        <v>0</v>
      </c>
      <c r="E297" s="22">
        <v>0</v>
      </c>
      <c r="F297" s="22">
        <v>0</v>
      </c>
      <c r="G297" s="22">
        <v>0</v>
      </c>
      <c r="H297" s="23">
        <v>6</v>
      </c>
      <c r="I297" s="24">
        <v>286.36</v>
      </c>
    </row>
    <row r="298" spans="1:9" x14ac:dyDescent="0.3">
      <c r="A298" s="21" t="s">
        <v>53</v>
      </c>
      <c r="B298" s="22">
        <v>62</v>
      </c>
      <c r="C298" s="22">
        <v>47</v>
      </c>
      <c r="D298" s="22">
        <v>36</v>
      </c>
      <c r="E298" s="22">
        <v>39</v>
      </c>
      <c r="F298" s="22">
        <v>6</v>
      </c>
      <c r="G298" s="22">
        <v>118</v>
      </c>
      <c r="H298" s="23">
        <v>308</v>
      </c>
      <c r="I298" s="24">
        <v>30432.36</v>
      </c>
    </row>
    <row r="299" spans="1:9" x14ac:dyDescent="0.3">
      <c r="A299" s="21" t="s">
        <v>55</v>
      </c>
      <c r="B299" s="22">
        <v>410</v>
      </c>
      <c r="C299" s="22">
        <v>461</v>
      </c>
      <c r="D299" s="22">
        <v>0</v>
      </c>
      <c r="E299" s="22">
        <v>0</v>
      </c>
      <c r="F299" s="22">
        <v>0</v>
      </c>
      <c r="G299" s="22">
        <v>0</v>
      </c>
      <c r="H299" s="23">
        <v>871</v>
      </c>
      <c r="I299" s="24">
        <v>49323.64</v>
      </c>
    </row>
    <row r="300" spans="1:9" x14ac:dyDescent="0.3">
      <c r="A300" s="21"/>
      <c r="B300" s="23"/>
      <c r="C300" s="23"/>
      <c r="D300" s="23"/>
      <c r="E300" s="23"/>
      <c r="F300" s="23"/>
      <c r="G300" s="23"/>
      <c r="H300" s="23"/>
      <c r="I300" s="24"/>
    </row>
    <row r="301" spans="1:9" x14ac:dyDescent="0.3">
      <c r="A301" s="21"/>
      <c r="B301" s="23"/>
      <c r="C301" s="23"/>
      <c r="D301" s="23"/>
      <c r="E301" s="23"/>
      <c r="F301" s="23"/>
      <c r="G301" s="23"/>
      <c r="H301" s="23"/>
      <c r="I301" s="24"/>
    </row>
    <row r="302" spans="1:9" x14ac:dyDescent="0.3">
      <c r="A302" s="47" t="s">
        <v>8</v>
      </c>
      <c r="B302" s="48">
        <f>SUM(B291:B300)</f>
        <v>24327</v>
      </c>
      <c r="C302" s="48">
        <f t="shared" ref="C302:H302" si="19">SUM(C291:C300)</f>
        <v>5701</v>
      </c>
      <c r="D302" s="48">
        <f t="shared" si="19"/>
        <v>3532</v>
      </c>
      <c r="E302" s="48">
        <f t="shared" si="19"/>
        <v>1343</v>
      </c>
      <c r="F302" s="48">
        <f t="shared" si="19"/>
        <v>319</v>
      </c>
      <c r="G302" s="48">
        <f t="shared" si="19"/>
        <v>680</v>
      </c>
      <c r="H302" s="48">
        <f t="shared" si="19"/>
        <v>35902</v>
      </c>
      <c r="I302" s="49">
        <f>SUM(I291:I300)</f>
        <v>2131119.7400000002</v>
      </c>
    </row>
    <row r="303" spans="1:9" ht="15" thickBot="1" x14ac:dyDescent="0.35">
      <c r="A303" s="29"/>
      <c r="B303" s="30"/>
      <c r="C303" s="30"/>
      <c r="D303" s="30"/>
      <c r="E303" s="30"/>
      <c r="F303" s="30"/>
      <c r="G303" s="30"/>
      <c r="H303" s="34"/>
      <c r="I303" s="31"/>
    </row>
    <row r="304" spans="1:9" ht="16.2" thickBot="1" x14ac:dyDescent="0.35">
      <c r="A304" s="61" t="s">
        <v>77</v>
      </c>
      <c r="B304" s="62"/>
      <c r="C304" s="62"/>
      <c r="D304" s="62"/>
      <c r="E304" s="62"/>
      <c r="F304" s="62"/>
      <c r="G304" s="63"/>
      <c r="H304" s="64">
        <f>+$H$4</f>
        <v>4900381.5000000019</v>
      </c>
      <c r="I304" s="63"/>
    </row>
    <row r="305" spans="1:9" ht="15.6" x14ac:dyDescent="0.3">
      <c r="A305" s="18" t="s">
        <v>32</v>
      </c>
      <c r="B305" s="19" t="s">
        <v>33</v>
      </c>
      <c r="C305" s="19" t="s">
        <v>34</v>
      </c>
      <c r="D305" s="19" t="s">
        <v>35</v>
      </c>
      <c r="E305" s="19" t="s">
        <v>36</v>
      </c>
      <c r="F305" s="19" t="s">
        <v>37</v>
      </c>
      <c r="G305" s="19" t="s">
        <v>38</v>
      </c>
      <c r="H305" s="19" t="s">
        <v>8</v>
      </c>
      <c r="I305" s="20" t="s">
        <v>39</v>
      </c>
    </row>
    <row r="306" spans="1:9" x14ac:dyDescent="0.3">
      <c r="A306" s="21" t="s">
        <v>40</v>
      </c>
      <c r="B306" s="22">
        <v>11403</v>
      </c>
      <c r="C306" s="22">
        <v>61</v>
      </c>
      <c r="D306" s="22">
        <v>74</v>
      </c>
      <c r="E306" s="22">
        <v>6</v>
      </c>
      <c r="F306" s="22">
        <v>2</v>
      </c>
      <c r="G306" s="22">
        <v>3</v>
      </c>
      <c r="H306" s="23">
        <v>11549</v>
      </c>
      <c r="I306" s="24">
        <v>610090.23</v>
      </c>
    </row>
    <row r="307" spans="1:9" x14ac:dyDescent="0.3">
      <c r="A307" s="21" t="s">
        <v>42</v>
      </c>
      <c r="B307" s="22">
        <v>1846</v>
      </c>
      <c r="C307" s="22">
        <v>34</v>
      </c>
      <c r="D307" s="22">
        <v>31</v>
      </c>
      <c r="E307" s="22">
        <v>2</v>
      </c>
      <c r="F307" s="22">
        <v>0</v>
      </c>
      <c r="G307" s="22">
        <v>1</v>
      </c>
      <c r="H307" s="23">
        <v>1914</v>
      </c>
      <c r="I307" s="24">
        <v>104111.14</v>
      </c>
    </row>
    <row r="308" spans="1:9" x14ac:dyDescent="0.3">
      <c r="A308" s="21" t="s">
        <v>44</v>
      </c>
      <c r="B308" s="22">
        <v>3730</v>
      </c>
      <c r="C308" s="22">
        <v>127</v>
      </c>
      <c r="D308" s="22">
        <v>118</v>
      </c>
      <c r="E308" s="22">
        <v>20</v>
      </c>
      <c r="F308" s="22">
        <v>0</v>
      </c>
      <c r="G308" s="22">
        <v>3</v>
      </c>
      <c r="H308" s="23">
        <v>3998</v>
      </c>
      <c r="I308" s="24">
        <v>227113.82</v>
      </c>
    </row>
    <row r="309" spans="1:9" x14ac:dyDescent="0.3">
      <c r="A309" s="21" t="s">
        <v>47</v>
      </c>
      <c r="B309" s="22">
        <v>13</v>
      </c>
      <c r="C309" s="22">
        <v>0</v>
      </c>
      <c r="D309" s="22">
        <v>0</v>
      </c>
      <c r="E309" s="22">
        <v>0</v>
      </c>
      <c r="F309" s="22">
        <v>0</v>
      </c>
      <c r="G309" s="22">
        <v>0</v>
      </c>
      <c r="H309" s="23">
        <v>13</v>
      </c>
      <c r="I309" s="24">
        <v>674.23</v>
      </c>
    </row>
    <row r="310" spans="1:9" x14ac:dyDescent="0.3">
      <c r="A310" s="21" t="s">
        <v>50</v>
      </c>
      <c r="B310" s="22">
        <v>40</v>
      </c>
      <c r="C310" s="22">
        <v>11</v>
      </c>
      <c r="D310" s="22">
        <v>21</v>
      </c>
      <c r="E310" s="22">
        <v>0</v>
      </c>
      <c r="F310" s="22">
        <v>0</v>
      </c>
      <c r="G310" s="22">
        <v>0</v>
      </c>
      <c r="H310" s="23">
        <v>72</v>
      </c>
      <c r="I310" s="24">
        <v>6124.68</v>
      </c>
    </row>
    <row r="311" spans="1:9" x14ac:dyDescent="0.3">
      <c r="A311" s="21" t="s">
        <v>52</v>
      </c>
      <c r="B311" s="22">
        <v>1</v>
      </c>
      <c r="C311" s="22">
        <v>0</v>
      </c>
      <c r="D311" s="22">
        <v>0</v>
      </c>
      <c r="E311" s="22">
        <v>0</v>
      </c>
      <c r="F311" s="22">
        <v>0</v>
      </c>
      <c r="G311" s="22">
        <v>0</v>
      </c>
      <c r="H311" s="23">
        <v>1</v>
      </c>
      <c r="I311" s="24">
        <v>51.86</v>
      </c>
    </row>
    <row r="312" spans="1:9" x14ac:dyDescent="0.3">
      <c r="A312" s="21" t="s">
        <v>53</v>
      </c>
      <c r="B312" s="22">
        <v>24</v>
      </c>
      <c r="C312" s="22">
        <v>0</v>
      </c>
      <c r="D312" s="22">
        <v>0</v>
      </c>
      <c r="E312" s="22">
        <v>0</v>
      </c>
      <c r="F312" s="22">
        <v>0</v>
      </c>
      <c r="G312" s="22">
        <v>2</v>
      </c>
      <c r="H312" s="23">
        <v>26</v>
      </c>
      <c r="I312" s="24">
        <v>1682.82</v>
      </c>
    </row>
    <row r="313" spans="1:9" x14ac:dyDescent="0.3">
      <c r="A313" s="21" t="s">
        <v>55</v>
      </c>
      <c r="B313" s="22">
        <v>87</v>
      </c>
      <c r="C313" s="22">
        <v>11</v>
      </c>
      <c r="D313" s="22">
        <v>0</v>
      </c>
      <c r="E313" s="22">
        <v>0</v>
      </c>
      <c r="F313" s="22">
        <v>0</v>
      </c>
      <c r="G313" s="22">
        <v>0</v>
      </c>
      <c r="H313" s="23">
        <v>98</v>
      </c>
      <c r="I313" s="24">
        <v>5635.64</v>
      </c>
    </row>
    <row r="314" spans="1:9" x14ac:dyDescent="0.3">
      <c r="A314" s="21"/>
      <c r="B314" s="23"/>
      <c r="C314" s="23"/>
      <c r="D314" s="23"/>
      <c r="E314" s="23"/>
      <c r="F314" s="23"/>
      <c r="G314" s="23"/>
      <c r="H314" s="23"/>
      <c r="I314" s="24"/>
    </row>
    <row r="315" spans="1:9" x14ac:dyDescent="0.3">
      <c r="A315" s="21"/>
      <c r="B315" s="23"/>
      <c r="C315" s="23"/>
      <c r="D315" s="23"/>
      <c r="E315" s="23"/>
      <c r="F315" s="23"/>
      <c r="G315" s="23"/>
      <c r="H315" s="23"/>
      <c r="I315" s="24"/>
    </row>
    <row r="316" spans="1:9" x14ac:dyDescent="0.3">
      <c r="A316" s="21"/>
      <c r="B316" s="23"/>
      <c r="C316" s="23"/>
      <c r="D316" s="23"/>
      <c r="E316" s="23"/>
      <c r="F316" s="23"/>
      <c r="G316" s="23"/>
      <c r="H316" s="23"/>
      <c r="I316" s="24"/>
    </row>
    <row r="317" spans="1:9" x14ac:dyDescent="0.3">
      <c r="A317" s="47" t="s">
        <v>8</v>
      </c>
      <c r="B317" s="48">
        <f t="shared" ref="B317:H317" si="20">SUM(B306:B316)</f>
        <v>17144</v>
      </c>
      <c r="C317" s="48">
        <f t="shared" si="20"/>
        <v>244</v>
      </c>
      <c r="D317" s="48">
        <f t="shared" si="20"/>
        <v>244</v>
      </c>
      <c r="E317" s="48">
        <f t="shared" si="20"/>
        <v>28</v>
      </c>
      <c r="F317" s="48">
        <f t="shared" si="20"/>
        <v>2</v>
      </c>
      <c r="G317" s="48">
        <f t="shared" si="20"/>
        <v>9</v>
      </c>
      <c r="H317" s="48">
        <f t="shared" si="20"/>
        <v>17671</v>
      </c>
      <c r="I317" s="49">
        <f>SUM(I306:I316)</f>
        <v>955484.41999999993</v>
      </c>
    </row>
    <row r="318" spans="1:9" ht="15" thickBot="1" x14ac:dyDescent="0.35">
      <c r="A318" s="29"/>
      <c r="B318" s="30"/>
      <c r="C318" s="30"/>
      <c r="D318" s="30"/>
      <c r="E318" s="30"/>
      <c r="F318" s="30"/>
      <c r="G318" s="30"/>
      <c r="H318" s="34"/>
      <c r="I318" s="31"/>
    </row>
    <row r="319" spans="1:9" ht="16.2" thickBot="1" x14ac:dyDescent="0.35">
      <c r="A319" s="61" t="s">
        <v>78</v>
      </c>
      <c r="B319" s="62"/>
      <c r="C319" s="62"/>
      <c r="D319" s="62"/>
      <c r="E319" s="62"/>
      <c r="F319" s="62"/>
      <c r="G319" s="63"/>
      <c r="H319" s="64">
        <f>+$H$4</f>
        <v>4900381.5000000019</v>
      </c>
      <c r="I319" s="63"/>
    </row>
    <row r="320" spans="1:9" ht="15.6" x14ac:dyDescent="0.3">
      <c r="A320" s="18" t="s">
        <v>32</v>
      </c>
      <c r="B320" s="19" t="s">
        <v>33</v>
      </c>
      <c r="C320" s="19" t="s">
        <v>34</v>
      </c>
      <c r="D320" s="19" t="s">
        <v>35</v>
      </c>
      <c r="E320" s="19" t="s">
        <v>36</v>
      </c>
      <c r="F320" s="19" t="s">
        <v>37</v>
      </c>
      <c r="G320" s="19" t="s">
        <v>38</v>
      </c>
      <c r="H320" s="19" t="s">
        <v>8</v>
      </c>
      <c r="I320" s="20" t="s">
        <v>39</v>
      </c>
    </row>
    <row r="321" spans="1:9" x14ac:dyDescent="0.3">
      <c r="A321" s="21" t="s">
        <v>40</v>
      </c>
      <c r="B321" s="22">
        <v>7154</v>
      </c>
      <c r="C321" s="22">
        <v>64</v>
      </c>
      <c r="D321" s="22">
        <v>23</v>
      </c>
      <c r="E321" s="22">
        <v>9</v>
      </c>
      <c r="F321" s="22">
        <v>1</v>
      </c>
      <c r="G321" s="22">
        <v>10</v>
      </c>
      <c r="H321" s="23">
        <v>7261</v>
      </c>
      <c r="I321" s="24">
        <v>240449.59</v>
      </c>
    </row>
    <row r="322" spans="1:9" x14ac:dyDescent="0.3">
      <c r="A322" s="21" t="s">
        <v>42</v>
      </c>
      <c r="B322" s="22">
        <v>1069</v>
      </c>
      <c r="C322" s="22">
        <v>12</v>
      </c>
      <c r="D322" s="22">
        <v>14</v>
      </c>
      <c r="E322" s="22">
        <v>2</v>
      </c>
      <c r="F322" s="22">
        <v>0</v>
      </c>
      <c r="G322" s="22">
        <v>1</v>
      </c>
      <c r="H322" s="23">
        <v>1098</v>
      </c>
      <c r="I322" s="24">
        <v>36991.68</v>
      </c>
    </row>
    <row r="323" spans="1:9" x14ac:dyDescent="0.3">
      <c r="A323" s="21" t="s">
        <v>44</v>
      </c>
      <c r="B323" s="22">
        <v>3726</v>
      </c>
      <c r="C323" s="22">
        <v>171</v>
      </c>
      <c r="D323" s="22">
        <v>72</v>
      </c>
      <c r="E323" s="22">
        <v>14</v>
      </c>
      <c r="F323" s="22">
        <v>8</v>
      </c>
      <c r="G323" s="22">
        <v>23</v>
      </c>
      <c r="H323" s="23">
        <v>4014</v>
      </c>
      <c r="I323" s="24">
        <v>143689.35999999999</v>
      </c>
    </row>
    <row r="324" spans="1:9" x14ac:dyDescent="0.3">
      <c r="A324" s="21" t="s">
        <v>47</v>
      </c>
      <c r="B324" s="22">
        <v>29</v>
      </c>
      <c r="C324" s="22">
        <v>0</v>
      </c>
      <c r="D324" s="22">
        <v>5</v>
      </c>
      <c r="E324" s="22">
        <v>0</v>
      </c>
      <c r="F324" s="22">
        <v>0</v>
      </c>
      <c r="G324" s="22">
        <v>0</v>
      </c>
      <c r="H324" s="23">
        <v>34</v>
      </c>
      <c r="I324" s="24">
        <v>1375.32</v>
      </c>
    </row>
    <row r="325" spans="1:9" x14ac:dyDescent="0.3">
      <c r="A325" s="21" t="s">
        <v>49</v>
      </c>
      <c r="B325" s="22">
        <v>4</v>
      </c>
      <c r="C325" s="22">
        <v>0</v>
      </c>
      <c r="D325" s="22">
        <v>0</v>
      </c>
      <c r="E325" s="22">
        <v>0</v>
      </c>
      <c r="F325" s="22">
        <v>0</v>
      </c>
      <c r="G325" s="22">
        <v>0</v>
      </c>
      <c r="H325" s="23">
        <v>4</v>
      </c>
      <c r="I325" s="24">
        <v>129.63999999999999</v>
      </c>
    </row>
    <row r="326" spans="1:9" x14ac:dyDescent="0.3">
      <c r="A326" s="21" t="s">
        <v>50</v>
      </c>
      <c r="B326" s="22">
        <v>119</v>
      </c>
      <c r="C326" s="22">
        <v>12</v>
      </c>
      <c r="D326" s="22">
        <v>16</v>
      </c>
      <c r="E326" s="22">
        <v>0</v>
      </c>
      <c r="F326" s="22">
        <v>0</v>
      </c>
      <c r="G326" s="22">
        <v>0</v>
      </c>
      <c r="H326" s="23">
        <v>147</v>
      </c>
      <c r="I326" s="24">
        <v>6015.95</v>
      </c>
    </row>
    <row r="327" spans="1:9" x14ac:dyDescent="0.3">
      <c r="A327" s="21" t="s">
        <v>52</v>
      </c>
      <c r="B327" s="22">
        <v>9</v>
      </c>
      <c r="C327" s="22">
        <v>0</v>
      </c>
      <c r="D327" s="22">
        <v>0</v>
      </c>
      <c r="E327" s="22">
        <v>0</v>
      </c>
      <c r="F327" s="22">
        <v>0</v>
      </c>
      <c r="G327" s="22">
        <v>0</v>
      </c>
      <c r="H327" s="23">
        <v>9</v>
      </c>
      <c r="I327" s="24">
        <v>291.68</v>
      </c>
    </row>
    <row r="328" spans="1:9" x14ac:dyDescent="0.3">
      <c r="A328" s="21" t="s">
        <v>53</v>
      </c>
      <c r="B328" s="22">
        <v>7</v>
      </c>
      <c r="C328" s="22">
        <v>0</v>
      </c>
      <c r="D328" s="22">
        <v>1</v>
      </c>
      <c r="E328" s="22">
        <v>0</v>
      </c>
      <c r="F328" s="22">
        <v>0</v>
      </c>
      <c r="G328" s="22">
        <v>1</v>
      </c>
      <c r="H328" s="23">
        <v>9</v>
      </c>
      <c r="I328" s="24">
        <v>450.86</v>
      </c>
    </row>
    <row r="329" spans="1:9" x14ac:dyDescent="0.3">
      <c r="A329" s="21" t="s">
        <v>55</v>
      </c>
      <c r="B329" s="22">
        <v>103</v>
      </c>
      <c r="C329" s="22">
        <v>18</v>
      </c>
      <c r="D329" s="22">
        <v>0</v>
      </c>
      <c r="E329" s="22">
        <v>0</v>
      </c>
      <c r="F329" s="22">
        <v>0</v>
      </c>
      <c r="G329" s="22">
        <v>0</v>
      </c>
      <c r="H329" s="23">
        <v>121</v>
      </c>
      <c r="I329" s="24">
        <v>4486.8599999999997</v>
      </c>
    </row>
    <row r="330" spans="1:9" x14ac:dyDescent="0.3">
      <c r="A330" s="21"/>
      <c r="B330" s="23"/>
      <c r="C330" s="23"/>
      <c r="D330" s="23"/>
      <c r="E330" s="23"/>
      <c r="F330" s="23"/>
      <c r="G330" s="23"/>
      <c r="H330" s="23"/>
      <c r="I330" s="24"/>
    </row>
    <row r="331" spans="1:9" x14ac:dyDescent="0.3">
      <c r="A331" s="47" t="s">
        <v>8</v>
      </c>
      <c r="B331" s="48">
        <f t="shared" ref="B331:H331" si="21">SUM(B321:B330)</f>
        <v>12220</v>
      </c>
      <c r="C331" s="48">
        <f t="shared" si="21"/>
        <v>277</v>
      </c>
      <c r="D331" s="48">
        <f t="shared" si="21"/>
        <v>131</v>
      </c>
      <c r="E331" s="48">
        <f t="shared" si="21"/>
        <v>25</v>
      </c>
      <c r="F331" s="48">
        <f t="shared" si="21"/>
        <v>9</v>
      </c>
      <c r="G331" s="48">
        <f t="shared" si="21"/>
        <v>35</v>
      </c>
      <c r="H331" s="48">
        <f t="shared" si="21"/>
        <v>12697</v>
      </c>
      <c r="I331" s="49">
        <f>SUM(I321:I330)</f>
        <v>433880.94</v>
      </c>
    </row>
    <row r="332" spans="1:9" ht="15" thickBot="1" x14ac:dyDescent="0.35">
      <c r="A332" s="29"/>
      <c r="B332" s="30"/>
      <c r="C332" s="30"/>
      <c r="D332" s="30"/>
      <c r="E332" s="30"/>
      <c r="F332" s="30"/>
      <c r="G332" s="30"/>
      <c r="H332" s="34"/>
      <c r="I332" s="31"/>
    </row>
    <row r="333" spans="1:9" ht="16.2" thickBot="1" x14ac:dyDescent="0.35">
      <c r="A333" s="61" t="s">
        <v>79</v>
      </c>
      <c r="B333" s="62"/>
      <c r="C333" s="62"/>
      <c r="D333" s="62"/>
      <c r="E333" s="62"/>
      <c r="F333" s="62"/>
      <c r="G333" s="63"/>
      <c r="H333" s="64">
        <f>+$H$4</f>
        <v>4900381.5000000019</v>
      </c>
      <c r="I333" s="63"/>
    </row>
    <row r="334" spans="1:9" ht="15.6" x14ac:dyDescent="0.3">
      <c r="A334" s="18" t="s">
        <v>32</v>
      </c>
      <c r="B334" s="19" t="s">
        <v>33</v>
      </c>
      <c r="C334" s="19" t="s">
        <v>34</v>
      </c>
      <c r="D334" s="19" t="s">
        <v>35</v>
      </c>
      <c r="E334" s="19" t="s">
        <v>36</v>
      </c>
      <c r="F334" s="19" t="s">
        <v>37</v>
      </c>
      <c r="G334" s="19" t="s">
        <v>38</v>
      </c>
      <c r="H334" s="19" t="s">
        <v>8</v>
      </c>
      <c r="I334" s="20" t="s">
        <v>39</v>
      </c>
    </row>
    <row r="335" spans="1:9" x14ac:dyDescent="0.3">
      <c r="A335" s="21" t="s">
        <v>40</v>
      </c>
      <c r="B335" s="22">
        <v>71679</v>
      </c>
      <c r="C335" s="22">
        <v>400</v>
      </c>
      <c r="D335" s="22">
        <v>437</v>
      </c>
      <c r="E335" s="22">
        <v>237</v>
      </c>
      <c r="F335" s="22">
        <v>68</v>
      </c>
      <c r="G335" s="22">
        <v>17</v>
      </c>
      <c r="H335" s="23">
        <v>72838</v>
      </c>
      <c r="I335" s="24">
        <v>693617.91</v>
      </c>
    </row>
    <row r="336" spans="1:9" x14ac:dyDescent="0.3">
      <c r="A336" s="21"/>
      <c r="B336" s="23"/>
      <c r="C336" s="23"/>
      <c r="D336" s="23"/>
      <c r="E336" s="23"/>
      <c r="F336" s="23"/>
      <c r="G336" s="23"/>
      <c r="H336" s="23"/>
      <c r="I336" s="24"/>
    </row>
    <row r="337" spans="1:9" x14ac:dyDescent="0.3">
      <c r="A337" s="21"/>
      <c r="B337" s="23"/>
      <c r="C337" s="23"/>
      <c r="D337" s="23"/>
      <c r="E337" s="23"/>
      <c r="F337" s="23"/>
      <c r="G337" s="23"/>
      <c r="H337" s="23"/>
      <c r="I337" s="24"/>
    </row>
    <row r="338" spans="1:9" x14ac:dyDescent="0.3">
      <c r="A338" s="47" t="s">
        <v>8</v>
      </c>
      <c r="B338" s="48">
        <f t="shared" ref="B338:H338" si="22">SUM(B335:B337)</f>
        <v>71679</v>
      </c>
      <c r="C338" s="48">
        <f t="shared" si="22"/>
        <v>400</v>
      </c>
      <c r="D338" s="48">
        <f t="shared" si="22"/>
        <v>437</v>
      </c>
      <c r="E338" s="48">
        <f t="shared" si="22"/>
        <v>237</v>
      </c>
      <c r="F338" s="48">
        <f t="shared" si="22"/>
        <v>68</v>
      </c>
      <c r="G338" s="48">
        <f t="shared" si="22"/>
        <v>17</v>
      </c>
      <c r="H338" s="48">
        <f t="shared" si="22"/>
        <v>72838</v>
      </c>
      <c r="I338" s="49">
        <f>SUM(I335:I337)</f>
        <v>693617.91</v>
      </c>
    </row>
    <row r="339" spans="1:9" x14ac:dyDescent="0.3">
      <c r="A339" s="29"/>
      <c r="B339" s="30"/>
      <c r="C339" s="30"/>
      <c r="D339" s="30"/>
      <c r="E339" s="30"/>
      <c r="F339" s="30"/>
      <c r="G339" s="30"/>
      <c r="H339" s="34"/>
      <c r="I339" s="31"/>
    </row>
    <row r="340" spans="1:9" ht="15" thickBot="1" x14ac:dyDescent="0.35">
      <c r="A340" s="29"/>
      <c r="B340" s="30"/>
      <c r="C340" s="30"/>
      <c r="D340" s="30"/>
      <c r="E340" s="30"/>
      <c r="F340" s="30"/>
      <c r="G340" s="30"/>
      <c r="H340" s="34"/>
      <c r="I340" s="31"/>
    </row>
    <row r="341" spans="1:9" ht="21.6" thickBot="1" x14ac:dyDescent="0.45">
      <c r="A341" s="36" t="s">
        <v>8</v>
      </c>
      <c r="B341" s="37"/>
      <c r="C341" s="38"/>
      <c r="D341" s="39"/>
      <c r="E341" s="38"/>
      <c r="F341" s="38"/>
      <c r="G341" s="40"/>
      <c r="H341" s="41">
        <f>H331+H317+H302+H287+H269+H248+H233++H216+H199+H184+H178+H157+H135+H114+H99+H76+H55+H338</f>
        <v>37611748</v>
      </c>
      <c r="I341" s="51">
        <f>I338+I331+I317+I302+I287+I269+I248+I233+I216+I199+I184+I178+I157+I135+I114+I76+I55+I99</f>
        <v>540725459.3154546</v>
      </c>
    </row>
    <row r="342" spans="1:9" x14ac:dyDescent="0.3">
      <c r="A342" s="32"/>
      <c r="B342" s="32"/>
      <c r="C342" s="32"/>
      <c r="D342" s="32"/>
      <c r="E342" s="32"/>
      <c r="F342" s="32"/>
      <c r="G342" s="32"/>
      <c r="H342" s="50"/>
      <c r="I342" s="32"/>
    </row>
  </sheetData>
  <mergeCells count="41">
    <mergeCell ref="A57:G57"/>
    <mergeCell ref="H57:I57"/>
    <mergeCell ref="A23:B23"/>
    <mergeCell ref="A24:B24"/>
    <mergeCell ref="A27:I27"/>
    <mergeCell ref="A29:G29"/>
    <mergeCell ref="H29:I29"/>
    <mergeCell ref="A78:G78"/>
    <mergeCell ref="H78:I78"/>
    <mergeCell ref="A101:G101"/>
    <mergeCell ref="H101:I101"/>
    <mergeCell ref="A116:G116"/>
    <mergeCell ref="H116:I116"/>
    <mergeCell ref="A137:G137"/>
    <mergeCell ref="H137:I137"/>
    <mergeCell ref="A159:G159"/>
    <mergeCell ref="H159:I159"/>
    <mergeCell ref="A180:G180"/>
    <mergeCell ref="H180:I180"/>
    <mergeCell ref="A186:G186"/>
    <mergeCell ref="H186:I186"/>
    <mergeCell ref="A201:G201"/>
    <mergeCell ref="H201:I201"/>
    <mergeCell ref="A218:G218"/>
    <mergeCell ref="H218:I218"/>
    <mergeCell ref="A235:G235"/>
    <mergeCell ref="H235:I235"/>
    <mergeCell ref="A250:G250"/>
    <mergeCell ref="H250:I250"/>
    <mergeCell ref="A255:G255"/>
    <mergeCell ref="H255:I255"/>
    <mergeCell ref="A319:G319"/>
    <mergeCell ref="H319:I319"/>
    <mergeCell ref="A333:G333"/>
    <mergeCell ref="H333:I333"/>
    <mergeCell ref="A271:G271"/>
    <mergeCell ref="H271:I271"/>
    <mergeCell ref="A289:G289"/>
    <mergeCell ref="H289:I289"/>
    <mergeCell ref="A304:G304"/>
    <mergeCell ref="H304:I30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E0ADF-9C00-4B7D-9D7B-D372A1DB8EF7}">
  <dimension ref="A1:J300"/>
  <sheetViews>
    <sheetView workbookViewId="0">
      <selection activeCell="C3" sqref="C3:H19"/>
    </sheetView>
  </sheetViews>
  <sheetFormatPr baseColWidth="10" defaultRowHeight="14.4" x14ac:dyDescent="0.3"/>
  <cols>
    <col min="1" max="1" width="40.109375" bestFit="1" customWidth="1"/>
    <col min="2" max="2" width="26.77734375" bestFit="1" customWidth="1"/>
    <col min="3" max="3" width="16.5546875" bestFit="1" customWidth="1"/>
    <col min="4" max="5" width="15.21875" bestFit="1" customWidth="1"/>
    <col min="6" max="7" width="14" bestFit="1" customWidth="1"/>
    <col min="8" max="8" width="16.44140625" bestFit="1" customWidth="1"/>
    <col min="9" max="9" width="25" bestFit="1" customWidth="1"/>
  </cols>
  <sheetData>
    <row r="1" spans="1:10" ht="15" thickBot="1" x14ac:dyDescent="0.35"/>
    <row r="2" spans="1:10" ht="16.2" thickBot="1" x14ac:dyDescent="0.3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ht="15.6" x14ac:dyDescent="0.3">
      <c r="A3" s="5">
        <v>401</v>
      </c>
      <c r="B3" s="6" t="s">
        <v>95</v>
      </c>
      <c r="C3" s="7">
        <v>426100.64</v>
      </c>
      <c r="D3" s="7">
        <v>16952.73</v>
      </c>
      <c r="E3" s="7">
        <v>12645.82</v>
      </c>
      <c r="F3" s="7">
        <v>5621.59</v>
      </c>
      <c r="G3" s="7">
        <v>1480.55</v>
      </c>
      <c r="H3" s="7">
        <v>8869</v>
      </c>
      <c r="I3" s="8">
        <v>471670.33</v>
      </c>
      <c r="J3" s="9">
        <v>1.6097269733653858E-3</v>
      </c>
    </row>
    <row r="4" spans="1:10" ht="15.6" x14ac:dyDescent="0.3">
      <c r="A4" s="5">
        <v>402</v>
      </c>
      <c r="B4" s="6" t="s">
        <v>96</v>
      </c>
      <c r="C4" s="7">
        <v>134594903.63999999</v>
      </c>
      <c r="D4" s="7">
        <v>9201573.8200000003</v>
      </c>
      <c r="E4" s="7">
        <v>8286572.7300000004</v>
      </c>
      <c r="F4" s="7">
        <v>2730280</v>
      </c>
      <c r="G4" s="7">
        <v>824660.73</v>
      </c>
      <c r="H4" s="7">
        <v>2425612.4500000002</v>
      </c>
      <c r="I4" s="8">
        <v>158063603.36999995</v>
      </c>
      <c r="J4" s="9">
        <v>0.53944297461325752</v>
      </c>
    </row>
    <row r="5" spans="1:10" ht="15.6" x14ac:dyDescent="0.3">
      <c r="A5" s="5">
        <v>404</v>
      </c>
      <c r="B5" s="6" t="s">
        <v>97</v>
      </c>
      <c r="C5" s="7">
        <v>74723236.359999999</v>
      </c>
      <c r="D5" s="7">
        <v>8950408.5</v>
      </c>
      <c r="E5" s="7">
        <v>7324746.5499999998</v>
      </c>
      <c r="F5" s="7">
        <v>2221031.73</v>
      </c>
      <c r="G5" s="7">
        <v>603795.27</v>
      </c>
      <c r="H5" s="7">
        <v>1016097.73</v>
      </c>
      <c r="I5" s="8">
        <v>94839316.140000001</v>
      </c>
      <c r="J5" s="9">
        <v>0.32366972356748658</v>
      </c>
    </row>
    <row r="6" spans="1:10" ht="15.6" x14ac:dyDescent="0.3">
      <c r="A6" s="5">
        <v>406</v>
      </c>
      <c r="B6" s="6" t="s">
        <v>118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8">
        <v>0</v>
      </c>
      <c r="J6" s="9">
        <v>0</v>
      </c>
    </row>
    <row r="7" spans="1:10" ht="15.6" x14ac:dyDescent="0.3">
      <c r="A7" s="5">
        <v>408</v>
      </c>
      <c r="B7" s="6" t="s">
        <v>98</v>
      </c>
      <c r="C7" s="7">
        <v>16521090.91</v>
      </c>
      <c r="D7" s="7">
        <v>2947321.45</v>
      </c>
      <c r="E7" s="7">
        <v>2783463.68</v>
      </c>
      <c r="F7" s="7">
        <v>1214147.05</v>
      </c>
      <c r="G7" s="7">
        <v>279801.45</v>
      </c>
      <c r="H7" s="7">
        <v>670184.77</v>
      </c>
      <c r="I7" s="8">
        <v>24416009.309999999</v>
      </c>
      <c r="J7" s="9">
        <v>8.3327498611683662E-2</v>
      </c>
    </row>
    <row r="8" spans="1:10" ht="15.6" x14ac:dyDescent="0.3">
      <c r="A8" s="5">
        <v>409</v>
      </c>
      <c r="B8" s="6" t="s">
        <v>99</v>
      </c>
      <c r="C8" s="7">
        <v>401728.09</v>
      </c>
      <c r="D8" s="7">
        <v>48608</v>
      </c>
      <c r="E8" s="7">
        <v>85788.18</v>
      </c>
      <c r="F8" s="7">
        <v>14717.82</v>
      </c>
      <c r="G8" s="7">
        <v>7453.73</v>
      </c>
      <c r="H8" s="7">
        <v>7925.27</v>
      </c>
      <c r="I8" s="8">
        <v>566221.09</v>
      </c>
      <c r="J8" s="9">
        <v>1.9324119061322972E-3</v>
      </c>
    </row>
    <row r="9" spans="1:10" ht="15.6" x14ac:dyDescent="0.3">
      <c r="A9" s="5">
        <v>413</v>
      </c>
      <c r="B9" s="6" t="s">
        <v>100</v>
      </c>
      <c r="C9" s="7">
        <v>645429.36</v>
      </c>
      <c r="D9" s="7">
        <v>13685.77</v>
      </c>
      <c r="E9" s="7">
        <v>14472.73</v>
      </c>
      <c r="F9" s="7">
        <v>3545.82</v>
      </c>
      <c r="G9" s="7">
        <v>931.68</v>
      </c>
      <c r="H9" s="7">
        <v>1655.32</v>
      </c>
      <c r="I9" s="8">
        <v>679720.67999999993</v>
      </c>
      <c r="J9" s="9">
        <v>2.3197658265896475E-3</v>
      </c>
    </row>
    <row r="10" spans="1:10" ht="15.6" x14ac:dyDescent="0.3">
      <c r="A10" s="5">
        <v>414</v>
      </c>
      <c r="B10" s="6" t="s">
        <v>101</v>
      </c>
      <c r="C10" s="7">
        <v>1835810.91</v>
      </c>
      <c r="D10" s="7">
        <v>375949.55</v>
      </c>
      <c r="E10" s="7">
        <v>296589.68</v>
      </c>
      <c r="F10" s="7">
        <v>110199.86</v>
      </c>
      <c r="G10" s="7">
        <v>35601.769999999997</v>
      </c>
      <c r="H10" s="7">
        <v>53028.18</v>
      </c>
      <c r="I10" s="8">
        <v>2707179.95</v>
      </c>
      <c r="J10" s="9">
        <v>9.2391238330996068E-3</v>
      </c>
    </row>
    <row r="11" spans="1:10" ht="15.6" x14ac:dyDescent="0.3">
      <c r="A11" s="5">
        <v>418</v>
      </c>
      <c r="B11" s="6" t="s">
        <v>102</v>
      </c>
      <c r="C11" s="7">
        <v>1991389.09</v>
      </c>
      <c r="D11" s="7">
        <v>529456.5</v>
      </c>
      <c r="E11" s="7">
        <v>493449</v>
      </c>
      <c r="F11" s="7">
        <v>237669.82</v>
      </c>
      <c r="G11" s="7">
        <v>44504.77</v>
      </c>
      <c r="H11" s="7">
        <v>152746.35999999999</v>
      </c>
      <c r="I11" s="8">
        <v>3449215.5399999996</v>
      </c>
      <c r="J11" s="9">
        <v>1.1771559367936189E-2</v>
      </c>
    </row>
    <row r="12" spans="1:10" ht="15.6" x14ac:dyDescent="0.3">
      <c r="A12" s="5">
        <v>420</v>
      </c>
      <c r="B12" s="6" t="s">
        <v>103</v>
      </c>
      <c r="C12" s="7">
        <v>3507254.55</v>
      </c>
      <c r="D12" s="7">
        <v>481874.55</v>
      </c>
      <c r="E12" s="7">
        <v>389340</v>
      </c>
      <c r="F12" s="7">
        <v>146840.91</v>
      </c>
      <c r="G12" s="7">
        <v>50872.73</v>
      </c>
      <c r="H12" s="7">
        <v>103587.27</v>
      </c>
      <c r="I12" s="8">
        <v>4679770.01</v>
      </c>
      <c r="J12" s="9">
        <v>1.5971222981618117E-2</v>
      </c>
    </row>
    <row r="13" spans="1:10" ht="15.6" x14ac:dyDescent="0.3">
      <c r="A13" s="5">
        <v>424</v>
      </c>
      <c r="B13" s="6" t="s">
        <v>104</v>
      </c>
      <c r="C13" s="7">
        <v>755018.18</v>
      </c>
      <c r="D13" s="7">
        <v>194383</v>
      </c>
      <c r="E13" s="7">
        <v>149859.82</v>
      </c>
      <c r="F13" s="7">
        <v>50256.55</v>
      </c>
      <c r="G13" s="7">
        <v>17957.45</v>
      </c>
      <c r="H13" s="7">
        <v>28915.55</v>
      </c>
      <c r="I13" s="8">
        <v>1196390.55</v>
      </c>
      <c r="J13" s="9">
        <v>4.0830682290625515E-3</v>
      </c>
    </row>
    <row r="14" spans="1:10" ht="15.6" x14ac:dyDescent="0.3">
      <c r="A14" s="5">
        <v>428</v>
      </c>
      <c r="B14" s="6" t="s">
        <v>105</v>
      </c>
      <c r="C14" s="7">
        <v>671418.18</v>
      </c>
      <c r="D14" s="7">
        <v>206478.91</v>
      </c>
      <c r="E14" s="7">
        <v>167190.54999999999</v>
      </c>
      <c r="F14" s="7">
        <v>81113.45</v>
      </c>
      <c r="G14" s="7">
        <v>23191.09</v>
      </c>
      <c r="H14" s="7">
        <v>50017.5</v>
      </c>
      <c r="I14" s="8">
        <v>1199409.6800000002</v>
      </c>
      <c r="J14" s="9">
        <v>4.0933719829516222E-3</v>
      </c>
    </row>
    <row r="15" spans="1:10" ht="15.6" x14ac:dyDescent="0.3">
      <c r="A15" s="5">
        <v>430</v>
      </c>
      <c r="B15" s="6" t="s">
        <v>106</v>
      </c>
      <c r="C15" s="7">
        <v>207461.86</v>
      </c>
      <c r="D15" s="7">
        <v>4903.95</v>
      </c>
      <c r="E15" s="7">
        <v>4037.09</v>
      </c>
      <c r="F15" s="7">
        <v>997.73</v>
      </c>
      <c r="G15" s="7"/>
      <c r="H15" s="7"/>
      <c r="I15" s="8">
        <v>217400.63</v>
      </c>
      <c r="J15" s="9">
        <v>7.4194969638566853E-4</v>
      </c>
    </row>
    <row r="16" spans="1:10" ht="15.6" x14ac:dyDescent="0.3">
      <c r="A16" s="5">
        <v>431</v>
      </c>
      <c r="B16" s="6" t="s">
        <v>107</v>
      </c>
      <c r="C16" s="7">
        <v>149207.04999999999</v>
      </c>
      <c r="D16" s="7">
        <v>4917.82</v>
      </c>
      <c r="E16" s="7">
        <v>4075.91</v>
      </c>
      <c r="F16" s="7">
        <v>623.64</v>
      </c>
      <c r="G16" s="7">
        <v>143.36000000000001</v>
      </c>
      <c r="H16" s="7">
        <v>2133.73</v>
      </c>
      <c r="I16" s="8">
        <v>161101.51</v>
      </c>
      <c r="J16" s="9">
        <v>5.4981080980203573E-4</v>
      </c>
    </row>
    <row r="17" spans="1:10" ht="15.6" x14ac:dyDescent="0.3">
      <c r="A17" s="5">
        <v>432</v>
      </c>
      <c r="B17" s="6" t="s">
        <v>108</v>
      </c>
      <c r="C17" s="7">
        <v>228300.09</v>
      </c>
      <c r="D17" s="7">
        <v>2565.8200000000002</v>
      </c>
      <c r="E17" s="7">
        <v>2550.91</v>
      </c>
      <c r="F17" s="7">
        <v>3207.27</v>
      </c>
      <c r="G17" s="7">
        <v>941.95</v>
      </c>
      <c r="H17" s="7">
        <v>0</v>
      </c>
      <c r="I17" s="8">
        <v>237566.04</v>
      </c>
      <c r="J17" s="9">
        <v>8.1077065530833824E-4</v>
      </c>
    </row>
    <row r="18" spans="1:10" ht="15.6" x14ac:dyDescent="0.3">
      <c r="A18" s="10"/>
      <c r="B18" s="6" t="s">
        <v>28</v>
      </c>
      <c r="C18" s="7">
        <v>70107.928181818163</v>
      </c>
      <c r="D18" s="11"/>
      <c r="E18" s="11"/>
      <c r="F18" s="11"/>
      <c r="G18" s="11"/>
      <c r="H18" s="11"/>
      <c r="I18" s="8">
        <v>70107.928181818163</v>
      </c>
      <c r="J18" s="9">
        <v>2.3926589370384179E-4</v>
      </c>
    </row>
    <row r="19" spans="1:10" ht="15.6" x14ac:dyDescent="0.3">
      <c r="A19" s="10"/>
      <c r="B19" s="6" t="s">
        <v>109</v>
      </c>
      <c r="C19" s="7">
        <v>57944.727272727272</v>
      </c>
      <c r="D19" s="7"/>
      <c r="E19" s="7"/>
      <c r="F19" s="7"/>
      <c r="G19" s="7"/>
      <c r="H19" s="7"/>
      <c r="I19" s="8">
        <v>57944.727272727272</v>
      </c>
      <c r="J19" s="9">
        <v>1.9775505161668744E-4</v>
      </c>
    </row>
    <row r="20" spans="1:10" ht="15.6" x14ac:dyDescent="0.3">
      <c r="A20" s="69" t="s">
        <v>29</v>
      </c>
      <c r="B20" s="70"/>
      <c r="C20" s="12">
        <v>236786401.5654546</v>
      </c>
      <c r="D20" s="12">
        <v>22979080.370000001</v>
      </c>
      <c r="E20" s="12">
        <v>20014782.650000002</v>
      </c>
      <c r="F20" s="12">
        <v>6820253.2400000012</v>
      </c>
      <c r="G20" s="12">
        <v>1891336.53</v>
      </c>
      <c r="H20" s="12">
        <v>4520773.13</v>
      </c>
      <c r="I20" s="8">
        <v>293012627.48545456</v>
      </c>
      <c r="J20" s="9">
        <v>1</v>
      </c>
    </row>
    <row r="21" spans="1:10" ht="16.2" thickBot="1" x14ac:dyDescent="0.35">
      <c r="A21" s="71"/>
      <c r="B21" s="72"/>
      <c r="C21" s="13">
        <v>0.80810988795084926</v>
      </c>
      <c r="D21" s="13">
        <v>7.8423515625246243E-2</v>
      </c>
      <c r="E21" s="13">
        <v>6.8306894558643402E-2</v>
      </c>
      <c r="F21" s="13">
        <v>2.3276311667962384E-2</v>
      </c>
      <c r="G21" s="13">
        <v>6.4547952974957981E-3</v>
      </c>
      <c r="H21" s="13">
        <v>1.5428594899803135E-2</v>
      </c>
      <c r="I21" s="13">
        <v>1</v>
      </c>
      <c r="J21" s="13"/>
    </row>
    <row r="24" spans="1:10" ht="15" thickBot="1" x14ac:dyDescent="0.35">
      <c r="A24" s="32"/>
      <c r="B24" s="32"/>
      <c r="C24" s="32"/>
      <c r="D24" s="32"/>
      <c r="E24" s="32"/>
      <c r="F24" s="32"/>
      <c r="G24" s="32"/>
      <c r="H24" s="32"/>
      <c r="I24" s="32"/>
    </row>
    <row r="25" spans="1:10" ht="23.4" thickBot="1" x14ac:dyDescent="0.45">
      <c r="A25" s="73" t="s">
        <v>110</v>
      </c>
      <c r="B25" s="74"/>
      <c r="C25" s="74"/>
      <c r="D25" s="74"/>
      <c r="E25" s="74"/>
      <c r="F25" s="74"/>
      <c r="G25" s="74"/>
      <c r="H25" s="74"/>
      <c r="I25" s="75"/>
    </row>
    <row r="26" spans="1:10" ht="15" thickBot="1" x14ac:dyDescent="0.35">
      <c r="A26" s="14"/>
      <c r="B26" s="15" t="s">
        <v>30</v>
      </c>
      <c r="C26" s="15"/>
      <c r="D26" s="15"/>
      <c r="E26" s="15"/>
      <c r="F26" s="15"/>
      <c r="G26" s="15"/>
      <c r="H26" s="16"/>
      <c r="I26" s="17"/>
    </row>
    <row r="27" spans="1:10" ht="16.2" thickBot="1" x14ac:dyDescent="0.35">
      <c r="A27" s="61" t="s">
        <v>111</v>
      </c>
      <c r="B27" s="62"/>
      <c r="C27" s="62"/>
      <c r="D27" s="62"/>
      <c r="E27" s="62"/>
      <c r="F27" s="62"/>
      <c r="G27" s="63"/>
      <c r="H27" s="64" t="str">
        <f>"DESEMBRE 2020"</f>
        <v>DESEMBRE 2020</v>
      </c>
      <c r="I27" s="63"/>
    </row>
    <row r="28" spans="1:10" ht="15.6" x14ac:dyDescent="0.3">
      <c r="A28" s="18" t="s">
        <v>32</v>
      </c>
      <c r="B28" s="19" t="s">
        <v>33</v>
      </c>
      <c r="C28" s="19" t="s">
        <v>34</v>
      </c>
      <c r="D28" s="19" t="s">
        <v>35</v>
      </c>
      <c r="E28" s="19" t="s">
        <v>36</v>
      </c>
      <c r="F28" s="19" t="s">
        <v>37</v>
      </c>
      <c r="G28" s="19" t="s">
        <v>38</v>
      </c>
      <c r="H28" s="19" t="s">
        <v>8</v>
      </c>
      <c r="I28" s="20" t="s">
        <v>39</v>
      </c>
    </row>
    <row r="29" spans="1:10" x14ac:dyDescent="0.3">
      <c r="A29" s="21" t="s">
        <v>40</v>
      </c>
      <c r="B29" s="23">
        <v>7876750</v>
      </c>
      <c r="C29" s="23">
        <v>75170</v>
      </c>
      <c r="D29" s="23">
        <v>55167</v>
      </c>
      <c r="E29" s="23">
        <v>14058</v>
      </c>
      <c r="F29" s="23">
        <v>3472</v>
      </c>
      <c r="G29" s="23">
        <v>13852</v>
      </c>
      <c r="H29" s="23">
        <v>8038469</v>
      </c>
      <c r="I29" s="24">
        <v>85580465.450000003</v>
      </c>
    </row>
    <row r="30" spans="1:10" x14ac:dyDescent="0.3">
      <c r="A30" s="21" t="s">
        <v>41</v>
      </c>
      <c r="B30" s="23">
        <v>93742</v>
      </c>
      <c r="C30" s="23">
        <v>1499</v>
      </c>
      <c r="D30" s="23">
        <v>869</v>
      </c>
      <c r="E30" s="23">
        <v>356</v>
      </c>
      <c r="F30" s="23">
        <v>53</v>
      </c>
      <c r="G30" s="23">
        <v>219</v>
      </c>
      <c r="H30" s="23">
        <v>96738</v>
      </c>
      <c r="I30" s="24">
        <v>1046260.68</v>
      </c>
    </row>
    <row r="31" spans="1:10" x14ac:dyDescent="0.3">
      <c r="A31" s="21" t="s">
        <v>42</v>
      </c>
      <c r="B31" s="23">
        <v>1365039</v>
      </c>
      <c r="C31" s="23">
        <v>120186</v>
      </c>
      <c r="D31" s="23">
        <v>67459</v>
      </c>
      <c r="E31" s="23">
        <v>8069</v>
      </c>
      <c r="F31" s="23">
        <v>2475</v>
      </c>
      <c r="G31" s="23">
        <v>12480</v>
      </c>
      <c r="H31" s="23">
        <v>1575708</v>
      </c>
      <c r="I31" s="24">
        <v>19334958.27</v>
      </c>
    </row>
    <row r="32" spans="1:10" x14ac:dyDescent="0.3">
      <c r="A32" s="21" t="s">
        <v>44</v>
      </c>
      <c r="B32" s="23">
        <v>1181356</v>
      </c>
      <c r="C32" s="23">
        <v>189582</v>
      </c>
      <c r="D32" s="23">
        <v>133775</v>
      </c>
      <c r="E32" s="23">
        <v>45369</v>
      </c>
      <c r="F32" s="23">
        <v>12894</v>
      </c>
      <c r="G32" s="23">
        <v>19617</v>
      </c>
      <c r="H32" s="23">
        <v>1582593</v>
      </c>
      <c r="I32" s="24">
        <v>22758326.09</v>
      </c>
    </row>
    <row r="33" spans="1:9" x14ac:dyDescent="0.3">
      <c r="A33" s="21" t="s">
        <v>45</v>
      </c>
      <c r="B33" s="23">
        <v>285463</v>
      </c>
      <c r="C33" s="23">
        <v>639</v>
      </c>
      <c r="D33" s="23">
        <v>1008</v>
      </c>
      <c r="E33" s="23">
        <v>350</v>
      </c>
      <c r="F33" s="23">
        <v>49</v>
      </c>
      <c r="G33" s="23">
        <v>302</v>
      </c>
      <c r="H33" s="23">
        <v>287811</v>
      </c>
      <c r="I33" s="24">
        <v>3014050.82</v>
      </c>
    </row>
    <row r="34" spans="1:9" x14ac:dyDescent="0.3">
      <c r="A34" s="21" t="s">
        <v>46</v>
      </c>
      <c r="B34" s="23">
        <v>120264</v>
      </c>
      <c r="C34" s="23">
        <v>1274</v>
      </c>
      <c r="D34" s="23">
        <v>662</v>
      </c>
      <c r="E34" s="23">
        <v>182</v>
      </c>
      <c r="F34" s="23">
        <v>41</v>
      </c>
      <c r="G34" s="23">
        <v>48</v>
      </c>
      <c r="H34" s="23">
        <v>122471</v>
      </c>
      <c r="I34" s="24">
        <v>1295459.68</v>
      </c>
    </row>
    <row r="35" spans="1:9" x14ac:dyDescent="0.3">
      <c r="A35" s="21" t="s">
        <v>47</v>
      </c>
      <c r="B35" s="23">
        <v>154</v>
      </c>
      <c r="C35" s="23">
        <v>5</v>
      </c>
      <c r="D35" s="23">
        <v>5</v>
      </c>
      <c r="E35" s="23">
        <v>0</v>
      </c>
      <c r="F35" s="23">
        <v>0</v>
      </c>
      <c r="G35" s="23">
        <v>0</v>
      </c>
      <c r="H35" s="23">
        <v>164</v>
      </c>
      <c r="I35" s="24">
        <v>1829.45</v>
      </c>
    </row>
    <row r="36" spans="1:9" x14ac:dyDescent="0.3">
      <c r="A36" s="21" t="s">
        <v>48</v>
      </c>
      <c r="B36" s="23">
        <v>299</v>
      </c>
      <c r="C36" s="23">
        <v>50</v>
      </c>
      <c r="D36" s="23">
        <v>31</v>
      </c>
      <c r="E36" s="23">
        <v>16</v>
      </c>
      <c r="F36" s="23">
        <v>0</v>
      </c>
      <c r="G36" s="23">
        <v>0</v>
      </c>
      <c r="H36" s="23">
        <v>396</v>
      </c>
      <c r="I36" s="24">
        <v>5533.05</v>
      </c>
    </row>
    <row r="37" spans="1:9" x14ac:dyDescent="0.3">
      <c r="A37" s="21" t="s">
        <v>49</v>
      </c>
      <c r="B37" s="23">
        <v>7818</v>
      </c>
      <c r="C37" s="23">
        <v>2185</v>
      </c>
      <c r="D37" s="23">
        <v>2862</v>
      </c>
      <c r="E37" s="23">
        <v>226</v>
      </c>
      <c r="F37" s="23">
        <v>150</v>
      </c>
      <c r="G37" s="23">
        <v>3052</v>
      </c>
      <c r="H37" s="23">
        <v>16293</v>
      </c>
      <c r="I37" s="24">
        <v>351615.27</v>
      </c>
    </row>
    <row r="38" spans="1:9" x14ac:dyDescent="0.3">
      <c r="A38" s="21" t="s">
        <v>50</v>
      </c>
      <c r="B38" s="23">
        <v>3375</v>
      </c>
      <c r="C38" s="23">
        <v>238</v>
      </c>
      <c r="D38" s="23">
        <v>501</v>
      </c>
      <c r="E38" s="23">
        <v>1</v>
      </c>
      <c r="F38" s="23">
        <v>0</v>
      </c>
      <c r="G38" s="23">
        <v>0</v>
      </c>
      <c r="H38" s="23">
        <v>4115</v>
      </c>
      <c r="I38" s="24">
        <v>53597.41</v>
      </c>
    </row>
    <row r="39" spans="1:9" x14ac:dyDescent="0.3">
      <c r="A39" s="21" t="s">
        <v>112</v>
      </c>
      <c r="B39" s="23">
        <v>27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27</v>
      </c>
      <c r="I39" s="24">
        <v>278.58999999999997</v>
      </c>
    </row>
    <row r="40" spans="1:9" x14ac:dyDescent="0.3">
      <c r="A40" s="21" t="s">
        <v>51</v>
      </c>
      <c r="B40" s="23">
        <v>2153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2153</v>
      </c>
      <c r="I40" s="24">
        <v>22215.05</v>
      </c>
    </row>
    <row r="41" spans="1:9" x14ac:dyDescent="0.3">
      <c r="A41" s="21" t="s">
        <v>52</v>
      </c>
      <c r="B41" s="23">
        <v>51</v>
      </c>
      <c r="C41" s="23">
        <v>0</v>
      </c>
      <c r="D41" s="23">
        <v>2</v>
      </c>
      <c r="E41" s="23">
        <v>0</v>
      </c>
      <c r="F41" s="23">
        <v>0</v>
      </c>
      <c r="G41" s="23">
        <v>28</v>
      </c>
      <c r="H41" s="23">
        <v>81</v>
      </c>
      <c r="I41" s="24">
        <v>1800.95</v>
      </c>
    </row>
    <row r="42" spans="1:9" x14ac:dyDescent="0.3">
      <c r="A42" s="21" t="s">
        <v>53</v>
      </c>
      <c r="B42" s="23">
        <v>1252</v>
      </c>
      <c r="C42" s="23">
        <v>363</v>
      </c>
      <c r="D42" s="23">
        <v>54</v>
      </c>
      <c r="E42" s="23">
        <v>1454</v>
      </c>
      <c r="F42" s="23">
        <v>14</v>
      </c>
      <c r="G42" s="23">
        <v>584</v>
      </c>
      <c r="H42" s="23">
        <v>3721</v>
      </c>
      <c r="I42" s="24">
        <v>99626.82</v>
      </c>
    </row>
    <row r="43" spans="1:9" x14ac:dyDescent="0.3">
      <c r="A43" s="21" t="s">
        <v>54</v>
      </c>
      <c r="B43" s="23">
        <v>1286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1286</v>
      </c>
      <c r="I43" s="24">
        <v>13269.18</v>
      </c>
    </row>
    <row r="44" spans="1:9" x14ac:dyDescent="0.3">
      <c r="A44" s="21" t="s">
        <v>55</v>
      </c>
      <c r="B44" s="23">
        <v>2551</v>
      </c>
      <c r="C44" s="23">
        <v>1277</v>
      </c>
      <c r="D44" s="23">
        <v>116</v>
      </c>
      <c r="E44" s="23">
        <v>0</v>
      </c>
      <c r="F44" s="23">
        <v>0</v>
      </c>
      <c r="G44" s="23">
        <v>0</v>
      </c>
      <c r="H44" s="23">
        <v>3944</v>
      </c>
      <c r="I44" s="24">
        <v>55542.41</v>
      </c>
    </row>
    <row r="45" spans="1:9" x14ac:dyDescent="0.3">
      <c r="A45" s="21" t="s">
        <v>56</v>
      </c>
      <c r="B45" s="23">
        <v>610819</v>
      </c>
      <c r="C45" s="23">
        <v>7986</v>
      </c>
      <c r="D45" s="23">
        <v>4732</v>
      </c>
      <c r="E45" s="23">
        <v>467</v>
      </c>
      <c r="F45" s="23">
        <v>80</v>
      </c>
      <c r="G45" s="23">
        <v>412</v>
      </c>
      <c r="H45" s="23">
        <v>624496</v>
      </c>
      <c r="I45" s="24">
        <v>6634230.2300000004</v>
      </c>
    </row>
    <row r="46" spans="1:9" x14ac:dyDescent="0.3">
      <c r="A46" s="21" t="s">
        <v>57</v>
      </c>
      <c r="B46" s="23">
        <v>1484292</v>
      </c>
      <c r="C46" s="23">
        <v>51409</v>
      </c>
      <c r="D46" s="23">
        <v>31617</v>
      </c>
      <c r="E46" s="23">
        <v>6067</v>
      </c>
      <c r="F46" s="23">
        <v>908</v>
      </c>
      <c r="G46" s="23">
        <v>5109</v>
      </c>
      <c r="H46" s="23">
        <v>1579402</v>
      </c>
      <c r="I46" s="24">
        <v>17714588.359999999</v>
      </c>
    </row>
    <row r="47" spans="1:9" x14ac:dyDescent="0.3">
      <c r="A47" s="21" t="s">
        <v>59</v>
      </c>
      <c r="B47" s="23">
        <v>714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714</v>
      </c>
      <c r="I47" s="24">
        <v>7367.18</v>
      </c>
    </row>
    <row r="48" spans="1:9" x14ac:dyDescent="0.3">
      <c r="A48" s="21" t="s">
        <v>60</v>
      </c>
      <c r="B48" s="23">
        <v>7035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7035</v>
      </c>
      <c r="I48" s="24">
        <v>72588.41</v>
      </c>
    </row>
    <row r="49" spans="1:9" x14ac:dyDescent="0.3">
      <c r="A49" s="21"/>
      <c r="B49" s="23"/>
      <c r="C49" s="23"/>
      <c r="D49" s="23"/>
      <c r="E49" s="23"/>
      <c r="F49" s="23"/>
      <c r="G49" s="23"/>
      <c r="H49" s="23"/>
      <c r="I49" s="24"/>
    </row>
    <row r="50" spans="1:9" x14ac:dyDescent="0.3">
      <c r="A50" s="21"/>
      <c r="B50" s="23"/>
      <c r="C50" s="23"/>
      <c r="D50" s="23"/>
      <c r="E50" s="23"/>
      <c r="F50" s="23"/>
      <c r="G50" s="23"/>
      <c r="H50" s="23"/>
      <c r="I50" s="24"/>
    </row>
    <row r="51" spans="1:9" x14ac:dyDescent="0.3">
      <c r="A51" s="21"/>
      <c r="B51" s="23"/>
      <c r="C51" s="23"/>
      <c r="D51" s="23"/>
      <c r="E51" s="23"/>
      <c r="F51" s="23"/>
      <c r="G51" s="23"/>
      <c r="H51" s="23"/>
      <c r="I51" s="24"/>
    </row>
    <row r="52" spans="1:9" x14ac:dyDescent="0.3">
      <c r="A52" s="21"/>
      <c r="B52" s="23"/>
      <c r="C52" s="23"/>
      <c r="D52" s="23"/>
      <c r="E52" s="23"/>
      <c r="F52" s="23"/>
      <c r="G52" s="23"/>
      <c r="H52" s="23"/>
      <c r="I52" s="24"/>
    </row>
    <row r="53" spans="1:9" x14ac:dyDescent="0.3">
      <c r="A53" s="21" t="s">
        <v>8</v>
      </c>
      <c r="B53" s="23">
        <f t="shared" ref="B53:H53" si="0">SUM(B29:B50)</f>
        <v>13044440</v>
      </c>
      <c r="C53" s="23">
        <f t="shared" si="0"/>
        <v>451863</v>
      </c>
      <c r="D53" s="23">
        <f t="shared" si="0"/>
        <v>298860</v>
      </c>
      <c r="E53" s="23">
        <f t="shared" si="0"/>
        <v>76615</v>
      </c>
      <c r="F53" s="23">
        <f t="shared" si="0"/>
        <v>20136</v>
      </c>
      <c r="G53" s="23">
        <f t="shared" si="0"/>
        <v>55703</v>
      </c>
      <c r="H53" s="23">
        <f t="shared" si="0"/>
        <v>13947617</v>
      </c>
      <c r="I53" s="24">
        <f>SUM(I29:I52)</f>
        <v>158063603.34999999</v>
      </c>
    </row>
    <row r="54" spans="1:9" x14ac:dyDescent="0.3">
      <c r="A54" s="25"/>
      <c r="B54" s="26"/>
      <c r="C54" s="26"/>
      <c r="D54" s="26"/>
      <c r="E54" s="26"/>
      <c r="F54" s="26"/>
      <c r="G54" s="26"/>
      <c r="H54" s="27"/>
      <c r="I54" s="28"/>
    </row>
    <row r="55" spans="1:9" ht="15" thickBot="1" x14ac:dyDescent="0.35">
      <c r="A55" s="29"/>
      <c r="B55" s="30"/>
      <c r="C55" s="30"/>
      <c r="D55" s="30"/>
      <c r="E55" s="30"/>
      <c r="F55" s="30"/>
      <c r="G55" s="30"/>
      <c r="H55" s="30"/>
      <c r="I55" s="31"/>
    </row>
    <row r="56" spans="1:9" ht="16.2" thickBot="1" x14ac:dyDescent="0.35">
      <c r="A56" s="61" t="s">
        <v>113</v>
      </c>
      <c r="B56" s="62"/>
      <c r="C56" s="62"/>
      <c r="D56" s="62"/>
      <c r="E56" s="62"/>
      <c r="F56" s="62"/>
      <c r="G56" s="63"/>
      <c r="H56" s="64">
        <f>+$H$4</f>
        <v>2425612.4500000002</v>
      </c>
      <c r="I56" s="63"/>
    </row>
    <row r="57" spans="1:9" ht="15.6" x14ac:dyDescent="0.3">
      <c r="A57" s="18" t="s">
        <v>32</v>
      </c>
      <c r="B57" s="19" t="s">
        <v>33</v>
      </c>
      <c r="C57" s="19" t="s">
        <v>34</v>
      </c>
      <c r="D57" s="19" t="s">
        <v>35</v>
      </c>
      <c r="E57" s="19" t="s">
        <v>36</v>
      </c>
      <c r="F57" s="19" t="s">
        <v>37</v>
      </c>
      <c r="G57" s="19" t="s">
        <v>38</v>
      </c>
      <c r="H57" s="19" t="s">
        <v>8</v>
      </c>
      <c r="I57" s="20" t="s">
        <v>39</v>
      </c>
    </row>
    <row r="58" spans="1:9" x14ac:dyDescent="0.3">
      <c r="A58" s="21" t="s">
        <v>40</v>
      </c>
      <c r="B58" s="23">
        <v>1509326</v>
      </c>
      <c r="C58" s="23">
        <v>41475</v>
      </c>
      <c r="D58" s="23">
        <v>25046</v>
      </c>
      <c r="E58" s="23">
        <v>5567</v>
      </c>
      <c r="F58" s="23">
        <v>917</v>
      </c>
      <c r="G58" s="23">
        <v>2733</v>
      </c>
      <c r="H58" s="23">
        <v>1585064</v>
      </c>
      <c r="I58" s="24">
        <v>59475851.229999997</v>
      </c>
    </row>
    <row r="59" spans="1:9" x14ac:dyDescent="0.3">
      <c r="A59" s="21" t="s">
        <v>41</v>
      </c>
      <c r="B59" s="23">
        <v>23330</v>
      </c>
      <c r="C59" s="23">
        <v>1103</v>
      </c>
      <c r="D59" s="23">
        <v>938</v>
      </c>
      <c r="E59" s="23">
        <v>348</v>
      </c>
      <c r="F59" s="23">
        <v>99</v>
      </c>
      <c r="G59" s="23">
        <v>129</v>
      </c>
      <c r="H59" s="23">
        <v>25947</v>
      </c>
      <c r="I59" s="24">
        <v>1019003.91</v>
      </c>
    </row>
    <row r="60" spans="1:9" x14ac:dyDescent="0.3">
      <c r="A60" s="21" t="s">
        <v>42</v>
      </c>
      <c r="B60" s="23">
        <v>181497</v>
      </c>
      <c r="C60" s="23">
        <v>51484</v>
      </c>
      <c r="D60" s="23">
        <v>28567</v>
      </c>
      <c r="E60" s="23">
        <v>3068</v>
      </c>
      <c r="F60" s="23">
        <v>749</v>
      </c>
      <c r="G60" s="23">
        <v>3198</v>
      </c>
      <c r="H60" s="23">
        <v>268563</v>
      </c>
      <c r="I60" s="24">
        <v>11744743.91</v>
      </c>
    </row>
    <row r="61" spans="1:9" x14ac:dyDescent="0.3">
      <c r="A61" s="21" t="s">
        <v>68</v>
      </c>
      <c r="B61" s="23">
        <v>6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6</v>
      </c>
      <c r="I61" s="24">
        <v>218.18</v>
      </c>
    </row>
    <row r="62" spans="1:9" x14ac:dyDescent="0.3">
      <c r="A62" s="21" t="s">
        <v>44</v>
      </c>
      <c r="B62" s="23">
        <v>131222</v>
      </c>
      <c r="C62" s="23">
        <v>76057</v>
      </c>
      <c r="D62" s="23">
        <v>43523</v>
      </c>
      <c r="E62" s="23">
        <v>16039</v>
      </c>
      <c r="F62" s="23">
        <v>4319</v>
      </c>
      <c r="G62" s="23">
        <v>3059</v>
      </c>
      <c r="H62" s="23">
        <v>274219</v>
      </c>
      <c r="I62" s="24">
        <v>13569033.41</v>
      </c>
    </row>
    <row r="63" spans="1:9" x14ac:dyDescent="0.3">
      <c r="A63" s="21" t="s">
        <v>45</v>
      </c>
      <c r="B63" s="23">
        <v>45194</v>
      </c>
      <c r="C63" s="23">
        <v>352</v>
      </c>
      <c r="D63" s="23">
        <v>467</v>
      </c>
      <c r="E63" s="23">
        <v>194</v>
      </c>
      <c r="F63" s="23">
        <v>17</v>
      </c>
      <c r="G63" s="23">
        <v>87</v>
      </c>
      <c r="H63" s="23">
        <v>46311</v>
      </c>
      <c r="I63" s="24">
        <v>1719706.14</v>
      </c>
    </row>
    <row r="64" spans="1:9" x14ac:dyDescent="0.3">
      <c r="A64" s="21" t="s">
        <v>46</v>
      </c>
      <c r="B64" s="23">
        <v>14783</v>
      </c>
      <c r="C64" s="23">
        <v>604</v>
      </c>
      <c r="D64" s="23">
        <v>233</v>
      </c>
      <c r="E64" s="23">
        <v>26</v>
      </c>
      <c r="F64" s="23">
        <v>7</v>
      </c>
      <c r="G64" s="23">
        <v>8</v>
      </c>
      <c r="H64" s="23">
        <v>15661</v>
      </c>
      <c r="I64" s="24">
        <v>586836.27</v>
      </c>
    </row>
    <row r="65" spans="1:9" x14ac:dyDescent="0.3">
      <c r="A65" s="21" t="s">
        <v>47</v>
      </c>
      <c r="B65" s="23">
        <v>43</v>
      </c>
      <c r="C65" s="23">
        <v>2</v>
      </c>
      <c r="D65" s="23">
        <v>2</v>
      </c>
      <c r="E65" s="23">
        <v>0</v>
      </c>
      <c r="F65" s="23">
        <v>0</v>
      </c>
      <c r="G65" s="23">
        <v>0</v>
      </c>
      <c r="H65" s="23">
        <v>47</v>
      </c>
      <c r="I65" s="24">
        <v>1799</v>
      </c>
    </row>
    <row r="66" spans="1:9" x14ac:dyDescent="0.3">
      <c r="A66" s="21" t="s">
        <v>49</v>
      </c>
      <c r="B66" s="23">
        <v>1008</v>
      </c>
      <c r="C66" s="23">
        <v>984</v>
      </c>
      <c r="D66" s="23">
        <v>988</v>
      </c>
      <c r="E66" s="23">
        <v>99</v>
      </c>
      <c r="F66" s="23">
        <v>26</v>
      </c>
      <c r="G66" s="23">
        <v>316</v>
      </c>
      <c r="H66" s="23">
        <v>3421</v>
      </c>
      <c r="I66" s="24">
        <v>196245.32</v>
      </c>
    </row>
    <row r="67" spans="1:9" x14ac:dyDescent="0.3">
      <c r="A67" s="21" t="s">
        <v>50</v>
      </c>
      <c r="B67" s="23">
        <v>485</v>
      </c>
      <c r="C67" s="23">
        <v>168</v>
      </c>
      <c r="D67" s="23">
        <v>125</v>
      </c>
      <c r="E67" s="23">
        <v>0</v>
      </c>
      <c r="F67" s="23">
        <v>0</v>
      </c>
      <c r="G67" s="23">
        <v>0</v>
      </c>
      <c r="H67" s="23">
        <v>778</v>
      </c>
      <c r="I67" s="24">
        <v>34451.64</v>
      </c>
    </row>
    <row r="68" spans="1:9" x14ac:dyDescent="0.3">
      <c r="A68" s="21" t="s">
        <v>52</v>
      </c>
      <c r="B68" s="23">
        <v>13</v>
      </c>
      <c r="C68" s="23">
        <v>0</v>
      </c>
      <c r="D68" s="23">
        <v>0</v>
      </c>
      <c r="E68" s="23">
        <v>3</v>
      </c>
      <c r="F68" s="23">
        <v>0</v>
      </c>
      <c r="G68" s="23">
        <v>0</v>
      </c>
      <c r="H68" s="23">
        <v>16</v>
      </c>
      <c r="I68" s="24">
        <v>725.14</v>
      </c>
    </row>
    <row r="69" spans="1:9" x14ac:dyDescent="0.3">
      <c r="A69" s="21" t="s">
        <v>53</v>
      </c>
      <c r="B69" s="23">
        <v>62</v>
      </c>
      <c r="C69" s="23">
        <v>61</v>
      </c>
      <c r="D69" s="23">
        <v>3</v>
      </c>
      <c r="E69" s="23">
        <v>294</v>
      </c>
      <c r="F69" s="23">
        <v>0</v>
      </c>
      <c r="G69" s="23">
        <v>51</v>
      </c>
      <c r="H69" s="23">
        <v>471</v>
      </c>
      <c r="I69" s="24">
        <v>35456.910000000003</v>
      </c>
    </row>
    <row r="70" spans="1:9" x14ac:dyDescent="0.3">
      <c r="A70" s="21" t="s">
        <v>55</v>
      </c>
      <c r="B70" s="23">
        <v>982</v>
      </c>
      <c r="C70" s="23">
        <v>680</v>
      </c>
      <c r="D70" s="23">
        <v>10</v>
      </c>
      <c r="E70" s="23">
        <v>0</v>
      </c>
      <c r="F70" s="23">
        <v>0</v>
      </c>
      <c r="G70" s="23">
        <v>0</v>
      </c>
      <c r="H70" s="23">
        <v>1672</v>
      </c>
      <c r="I70" s="24">
        <v>69685.45</v>
      </c>
    </row>
    <row r="71" spans="1:9" x14ac:dyDescent="0.3">
      <c r="A71" s="21" t="s">
        <v>56</v>
      </c>
      <c r="B71" s="23">
        <v>47355</v>
      </c>
      <c r="C71" s="23">
        <v>1450</v>
      </c>
      <c r="D71" s="23">
        <v>1718</v>
      </c>
      <c r="E71" s="23">
        <v>145</v>
      </c>
      <c r="F71" s="23">
        <v>68</v>
      </c>
      <c r="G71" s="23">
        <v>154</v>
      </c>
      <c r="H71" s="23">
        <v>50890</v>
      </c>
      <c r="I71" s="24">
        <v>1945747.41</v>
      </c>
    </row>
    <row r="72" spans="1:9" x14ac:dyDescent="0.3">
      <c r="A72" s="21" t="s">
        <v>57</v>
      </c>
      <c r="B72" s="23">
        <v>99583</v>
      </c>
      <c r="C72" s="23">
        <v>8411</v>
      </c>
      <c r="D72" s="23">
        <v>4957</v>
      </c>
      <c r="E72" s="23">
        <v>615</v>
      </c>
      <c r="F72" s="23">
        <v>52</v>
      </c>
      <c r="G72" s="23">
        <v>91</v>
      </c>
      <c r="H72" s="23">
        <v>113709</v>
      </c>
      <c r="I72" s="24">
        <v>4439812.2300000004</v>
      </c>
    </row>
    <row r="73" spans="1:9" x14ac:dyDescent="0.3">
      <c r="A73" s="21"/>
      <c r="B73" s="23"/>
      <c r="C73" s="23"/>
      <c r="D73" s="23"/>
      <c r="E73" s="23"/>
      <c r="F73" s="23"/>
      <c r="G73" s="23"/>
      <c r="H73" s="23"/>
      <c r="I73" s="24"/>
    </row>
    <row r="74" spans="1:9" x14ac:dyDescent="0.3">
      <c r="A74" s="21"/>
      <c r="B74" s="23"/>
      <c r="C74" s="23"/>
      <c r="D74" s="23"/>
      <c r="E74" s="23"/>
      <c r="F74" s="23"/>
      <c r="G74" s="23"/>
      <c r="H74" s="23"/>
      <c r="I74" s="24"/>
    </row>
    <row r="75" spans="1:9" x14ac:dyDescent="0.3">
      <c r="A75" s="21"/>
      <c r="B75" s="23"/>
      <c r="C75" s="23"/>
      <c r="D75" s="23"/>
      <c r="E75" s="23"/>
      <c r="F75" s="23"/>
      <c r="G75" s="23"/>
      <c r="H75" s="23"/>
      <c r="I75" s="24"/>
    </row>
    <row r="76" spans="1:9" x14ac:dyDescent="0.3">
      <c r="A76" s="21"/>
      <c r="B76" s="23"/>
      <c r="C76" s="23"/>
      <c r="D76" s="23"/>
      <c r="E76" s="23"/>
      <c r="F76" s="23"/>
      <c r="G76" s="23"/>
      <c r="H76" s="23"/>
      <c r="I76" s="24"/>
    </row>
    <row r="77" spans="1:9" x14ac:dyDescent="0.3">
      <c r="A77" s="21" t="s">
        <v>8</v>
      </c>
      <c r="B77" s="23">
        <f t="shared" ref="B77:H77" si="1">SUM(B58:B76)</f>
        <v>2054889</v>
      </c>
      <c r="C77" s="23">
        <f t="shared" si="1"/>
        <v>182831</v>
      </c>
      <c r="D77" s="23">
        <f t="shared" si="1"/>
        <v>106577</v>
      </c>
      <c r="E77" s="23">
        <f t="shared" si="1"/>
        <v>26398</v>
      </c>
      <c r="F77" s="23">
        <f t="shared" si="1"/>
        <v>6254</v>
      </c>
      <c r="G77" s="23">
        <f t="shared" si="1"/>
        <v>9826</v>
      </c>
      <c r="H77" s="23">
        <f t="shared" si="1"/>
        <v>2386775</v>
      </c>
      <c r="I77" s="24">
        <f>SUM(I58:I76)</f>
        <v>94839316.149999991</v>
      </c>
    </row>
    <row r="78" spans="1:9" ht="15" thickBot="1" x14ac:dyDescent="0.35">
      <c r="A78" s="32"/>
      <c r="B78" s="32"/>
      <c r="C78" s="32"/>
      <c r="D78" s="32"/>
      <c r="E78" s="32"/>
      <c r="F78" s="32"/>
      <c r="G78" s="32"/>
      <c r="H78" s="32"/>
      <c r="I78" s="32"/>
    </row>
    <row r="79" spans="1:9" ht="16.2" thickBot="1" x14ac:dyDescent="0.35">
      <c r="A79" s="61" t="s">
        <v>63</v>
      </c>
      <c r="B79" s="62"/>
      <c r="C79" s="62"/>
      <c r="D79" s="62"/>
      <c r="E79" s="62"/>
      <c r="F79" s="62"/>
      <c r="G79" s="63"/>
      <c r="H79" s="64">
        <f>+$H$4</f>
        <v>2425612.4500000002</v>
      </c>
      <c r="I79" s="63"/>
    </row>
    <row r="80" spans="1:9" ht="15.6" x14ac:dyDescent="0.3">
      <c r="A80" s="18" t="s">
        <v>32</v>
      </c>
      <c r="B80" s="19" t="s">
        <v>33</v>
      </c>
      <c r="C80" s="19" t="s">
        <v>34</v>
      </c>
      <c r="D80" s="19" t="s">
        <v>35</v>
      </c>
      <c r="E80" s="19" t="s">
        <v>36</v>
      </c>
      <c r="F80" s="19" t="s">
        <v>37</v>
      </c>
      <c r="G80" s="19" t="s">
        <v>38</v>
      </c>
      <c r="H80" s="19" t="s">
        <v>8</v>
      </c>
      <c r="I80" s="20" t="s">
        <v>39</v>
      </c>
    </row>
    <row r="81" spans="1:9" x14ac:dyDescent="0.3">
      <c r="A81" s="21" t="s">
        <v>40</v>
      </c>
      <c r="B81" s="23">
        <v>40159</v>
      </c>
      <c r="C81" s="23">
        <v>419</v>
      </c>
      <c r="D81" s="23">
        <v>203</v>
      </c>
      <c r="E81" s="23">
        <v>44</v>
      </c>
      <c r="F81" s="23">
        <v>15</v>
      </c>
      <c r="G81" s="23">
        <v>55</v>
      </c>
      <c r="H81" s="23">
        <v>40895</v>
      </c>
      <c r="I81" s="24">
        <v>351175.55</v>
      </c>
    </row>
    <row r="82" spans="1:9" x14ac:dyDescent="0.3">
      <c r="A82" s="21" t="s">
        <v>41</v>
      </c>
      <c r="B82" s="23">
        <v>599</v>
      </c>
      <c r="C82" s="23">
        <v>31</v>
      </c>
      <c r="D82" s="23">
        <v>8</v>
      </c>
      <c r="E82" s="23">
        <v>7</v>
      </c>
      <c r="F82" s="23">
        <v>1</v>
      </c>
      <c r="G82" s="23">
        <v>4</v>
      </c>
      <c r="H82" s="23">
        <v>650</v>
      </c>
      <c r="I82" s="24">
        <v>5873.82</v>
      </c>
    </row>
    <row r="83" spans="1:9" x14ac:dyDescent="0.3">
      <c r="A83" s="21" t="s">
        <v>42</v>
      </c>
      <c r="B83" s="23">
        <v>2067</v>
      </c>
      <c r="C83" s="23">
        <v>221</v>
      </c>
      <c r="D83" s="23">
        <v>163</v>
      </c>
      <c r="E83" s="23">
        <v>37</v>
      </c>
      <c r="F83" s="23">
        <v>8</v>
      </c>
      <c r="G83" s="23">
        <v>226</v>
      </c>
      <c r="H83" s="23">
        <v>2722</v>
      </c>
      <c r="I83" s="24">
        <v>29675.59</v>
      </c>
    </row>
    <row r="84" spans="1:9" x14ac:dyDescent="0.3">
      <c r="A84" s="21" t="s">
        <v>44</v>
      </c>
      <c r="B84" s="23">
        <v>4191</v>
      </c>
      <c r="C84" s="23">
        <v>545</v>
      </c>
      <c r="D84" s="23">
        <v>344</v>
      </c>
      <c r="E84" s="23">
        <v>197</v>
      </c>
      <c r="F84" s="23">
        <v>44</v>
      </c>
      <c r="G84" s="23">
        <v>69</v>
      </c>
      <c r="H84" s="23">
        <v>5390</v>
      </c>
      <c r="I84" s="24">
        <v>55130.45</v>
      </c>
    </row>
    <row r="85" spans="1:9" x14ac:dyDescent="0.3">
      <c r="A85" s="21" t="s">
        <v>45</v>
      </c>
      <c r="B85" s="23">
        <v>2150</v>
      </c>
      <c r="C85" s="23">
        <v>8</v>
      </c>
      <c r="D85" s="23">
        <v>6</v>
      </c>
      <c r="E85" s="23">
        <v>1</v>
      </c>
      <c r="F85" s="23">
        <v>0</v>
      </c>
      <c r="G85" s="23">
        <v>1</v>
      </c>
      <c r="H85" s="23">
        <v>2166</v>
      </c>
      <c r="I85" s="24">
        <v>18431.82</v>
      </c>
    </row>
    <row r="86" spans="1:9" x14ac:dyDescent="0.3">
      <c r="A86" s="21" t="s">
        <v>46</v>
      </c>
      <c r="B86" s="23">
        <v>1084</v>
      </c>
      <c r="C86" s="23">
        <v>11</v>
      </c>
      <c r="D86" s="23">
        <v>5</v>
      </c>
      <c r="E86" s="23">
        <v>0</v>
      </c>
      <c r="F86" s="23">
        <v>0</v>
      </c>
      <c r="G86" s="23">
        <v>0</v>
      </c>
      <c r="H86" s="23">
        <v>1100</v>
      </c>
      <c r="I86" s="24">
        <v>9398.64</v>
      </c>
    </row>
    <row r="87" spans="1:9" x14ac:dyDescent="0.3">
      <c r="A87" s="21" t="s">
        <v>49</v>
      </c>
      <c r="B87" s="23">
        <v>-14</v>
      </c>
      <c r="C87" s="23">
        <v>6</v>
      </c>
      <c r="D87" s="23">
        <v>6</v>
      </c>
      <c r="E87" s="23">
        <v>2</v>
      </c>
      <c r="F87" s="23">
        <v>0</v>
      </c>
      <c r="G87" s="23">
        <v>0</v>
      </c>
      <c r="H87" s="23">
        <v>0</v>
      </c>
      <c r="I87" s="24">
        <v>104.09</v>
      </c>
    </row>
    <row r="88" spans="1:9" x14ac:dyDescent="0.3">
      <c r="A88" s="21" t="s">
        <v>56</v>
      </c>
      <c r="B88" s="23">
        <v>9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9</v>
      </c>
      <c r="I88" s="24">
        <v>76.09</v>
      </c>
    </row>
    <row r="89" spans="1:9" x14ac:dyDescent="0.3">
      <c r="A89" s="21" t="s">
        <v>57</v>
      </c>
      <c r="B89" s="23">
        <v>154</v>
      </c>
      <c r="C89" s="23">
        <v>19</v>
      </c>
      <c r="D89" s="23">
        <v>1</v>
      </c>
      <c r="E89" s="23">
        <v>3</v>
      </c>
      <c r="F89" s="23">
        <v>0</v>
      </c>
      <c r="G89" s="23">
        <v>7</v>
      </c>
      <c r="H89" s="23">
        <v>184</v>
      </c>
      <c r="I89" s="24">
        <v>1804.27</v>
      </c>
    </row>
    <row r="90" spans="1:9" x14ac:dyDescent="0.3">
      <c r="A90" s="21"/>
      <c r="B90" s="23"/>
      <c r="C90" s="23"/>
      <c r="D90" s="23"/>
      <c r="E90" s="23"/>
      <c r="F90" s="23"/>
      <c r="G90" s="23"/>
      <c r="H90" s="23"/>
      <c r="I90" s="24"/>
    </row>
    <row r="91" spans="1:9" x14ac:dyDescent="0.3">
      <c r="A91" s="21"/>
      <c r="B91" s="23"/>
      <c r="C91" s="23"/>
      <c r="D91" s="23"/>
      <c r="E91" s="23"/>
      <c r="F91" s="23"/>
      <c r="G91" s="23"/>
      <c r="H91" s="23"/>
      <c r="I91" s="24"/>
    </row>
    <row r="92" spans="1:9" x14ac:dyDescent="0.3">
      <c r="A92" s="21" t="s">
        <v>8</v>
      </c>
      <c r="B92" s="23">
        <f t="shared" ref="B92:H92" si="2">SUM(B81:B91)</f>
        <v>50399</v>
      </c>
      <c r="C92" s="23">
        <f t="shared" si="2"/>
        <v>1260</v>
      </c>
      <c r="D92" s="23">
        <f t="shared" si="2"/>
        <v>736</v>
      </c>
      <c r="E92" s="23">
        <f t="shared" si="2"/>
        <v>291</v>
      </c>
      <c r="F92" s="23">
        <f t="shared" si="2"/>
        <v>68</v>
      </c>
      <c r="G92" s="23">
        <f t="shared" si="2"/>
        <v>362</v>
      </c>
      <c r="H92" s="23">
        <f t="shared" si="2"/>
        <v>53116</v>
      </c>
      <c r="I92" s="24">
        <f>SUM(I81:I91)</f>
        <v>471670.32000000012</v>
      </c>
    </row>
    <row r="93" spans="1:9" x14ac:dyDescent="0.3">
      <c r="A93" s="32"/>
      <c r="B93" s="32"/>
      <c r="C93" s="32"/>
      <c r="D93" s="32"/>
      <c r="E93" s="32"/>
      <c r="F93" s="32"/>
      <c r="G93" s="32"/>
      <c r="H93" s="32"/>
      <c r="I93" s="32"/>
    </row>
    <row r="94" spans="1:9" ht="15" thickBot="1" x14ac:dyDescent="0.35">
      <c r="A94" s="29"/>
      <c r="B94" s="30"/>
      <c r="C94" s="30"/>
      <c r="D94" s="30"/>
      <c r="E94" s="30"/>
      <c r="F94" s="30"/>
      <c r="G94" s="30"/>
      <c r="H94" s="30"/>
      <c r="I94" s="31"/>
    </row>
    <row r="95" spans="1:9" ht="16.2" thickBot="1" x14ac:dyDescent="0.35">
      <c r="A95" s="61" t="s">
        <v>65</v>
      </c>
      <c r="B95" s="62"/>
      <c r="C95" s="62"/>
      <c r="D95" s="62"/>
      <c r="E95" s="62"/>
      <c r="F95" s="62"/>
      <c r="G95" s="63"/>
      <c r="H95" s="64">
        <f>+$H$4</f>
        <v>2425612.4500000002</v>
      </c>
      <c r="I95" s="63"/>
    </row>
    <row r="96" spans="1:9" ht="15.6" x14ac:dyDescent="0.3">
      <c r="A96" s="18" t="s">
        <v>32</v>
      </c>
      <c r="B96" s="19" t="s">
        <v>33</v>
      </c>
      <c r="C96" s="19" t="s">
        <v>34</v>
      </c>
      <c r="D96" s="19" t="s">
        <v>35</v>
      </c>
      <c r="E96" s="19" t="s">
        <v>36</v>
      </c>
      <c r="F96" s="19" t="s">
        <v>37</v>
      </c>
      <c r="G96" s="19" t="s">
        <v>38</v>
      </c>
      <c r="H96" s="19" t="s">
        <v>8</v>
      </c>
      <c r="I96" s="20" t="s">
        <v>39</v>
      </c>
    </row>
    <row r="97" spans="1:9" x14ac:dyDescent="0.3">
      <c r="A97" s="21" t="s">
        <v>40</v>
      </c>
      <c r="B97" s="23">
        <v>146193</v>
      </c>
      <c r="C97" s="23">
        <v>3762</v>
      </c>
      <c r="D97" s="23">
        <v>3501</v>
      </c>
      <c r="E97" s="23">
        <v>709</v>
      </c>
      <c r="F97" s="23">
        <v>93</v>
      </c>
      <c r="G97" s="23">
        <v>577</v>
      </c>
      <c r="H97" s="23">
        <v>154835</v>
      </c>
      <c r="I97" s="24">
        <v>11712230.140000001</v>
      </c>
    </row>
    <row r="98" spans="1:9" x14ac:dyDescent="0.3">
      <c r="A98" s="21" t="s">
        <v>41</v>
      </c>
      <c r="B98" s="23">
        <v>4931</v>
      </c>
      <c r="C98" s="23">
        <v>318</v>
      </c>
      <c r="D98" s="23">
        <v>203</v>
      </c>
      <c r="E98" s="23">
        <v>75</v>
      </c>
      <c r="F98" s="23">
        <v>7</v>
      </c>
      <c r="G98" s="23">
        <v>41</v>
      </c>
      <c r="H98" s="23">
        <v>5575</v>
      </c>
      <c r="I98" s="24">
        <v>438187.77</v>
      </c>
    </row>
    <row r="99" spans="1:9" x14ac:dyDescent="0.3">
      <c r="A99" s="21" t="s">
        <v>42</v>
      </c>
      <c r="B99" s="23">
        <v>33084</v>
      </c>
      <c r="C99" s="23">
        <v>8799</v>
      </c>
      <c r="D99" s="23">
        <v>5156</v>
      </c>
      <c r="E99" s="23">
        <v>769</v>
      </c>
      <c r="F99" s="23">
        <v>258</v>
      </c>
      <c r="G99" s="23">
        <v>1419</v>
      </c>
      <c r="H99" s="23">
        <v>49485</v>
      </c>
      <c r="I99" s="24">
        <v>4400928.45</v>
      </c>
    </row>
    <row r="100" spans="1:9" x14ac:dyDescent="0.3">
      <c r="A100" s="21" t="s">
        <v>68</v>
      </c>
      <c r="B100" s="23">
        <v>254</v>
      </c>
      <c r="C100" s="23">
        <v>7</v>
      </c>
      <c r="D100" s="23">
        <v>0</v>
      </c>
      <c r="E100" s="23">
        <v>0</v>
      </c>
      <c r="F100" s="23">
        <v>0</v>
      </c>
      <c r="G100" s="23">
        <v>0</v>
      </c>
      <c r="H100" s="23">
        <v>261</v>
      </c>
      <c r="I100" s="24">
        <v>19142.18</v>
      </c>
    </row>
    <row r="101" spans="1:9" x14ac:dyDescent="0.3">
      <c r="A101" s="21" t="s">
        <v>44</v>
      </c>
      <c r="B101" s="23">
        <v>23546</v>
      </c>
      <c r="C101" s="23">
        <v>14574</v>
      </c>
      <c r="D101" s="23">
        <v>9740</v>
      </c>
      <c r="E101" s="23">
        <v>5312</v>
      </c>
      <c r="F101" s="23">
        <v>1099</v>
      </c>
      <c r="G101" s="23">
        <v>1040</v>
      </c>
      <c r="H101" s="23">
        <v>55311</v>
      </c>
      <c r="I101" s="24">
        <v>5702925.8200000003</v>
      </c>
    </row>
    <row r="102" spans="1:9" x14ac:dyDescent="0.3">
      <c r="A102" s="21" t="s">
        <v>45</v>
      </c>
      <c r="B102" s="23">
        <v>6771</v>
      </c>
      <c r="C102" s="23">
        <v>102</v>
      </c>
      <c r="D102" s="23">
        <v>66</v>
      </c>
      <c r="E102" s="23">
        <v>28</v>
      </c>
      <c r="F102" s="23">
        <v>2</v>
      </c>
      <c r="G102" s="23">
        <v>18</v>
      </c>
      <c r="H102" s="23">
        <v>6987</v>
      </c>
      <c r="I102" s="24">
        <v>519659.09</v>
      </c>
    </row>
    <row r="103" spans="1:9" x14ac:dyDescent="0.3">
      <c r="A103" s="21" t="s">
        <v>46</v>
      </c>
      <c r="B103" s="23">
        <v>1709</v>
      </c>
      <c r="C103" s="23">
        <v>48</v>
      </c>
      <c r="D103" s="23">
        <v>35</v>
      </c>
      <c r="E103" s="23">
        <v>10</v>
      </c>
      <c r="F103" s="23">
        <v>1</v>
      </c>
      <c r="G103" s="23">
        <v>2</v>
      </c>
      <c r="H103" s="23">
        <v>1805</v>
      </c>
      <c r="I103" s="24">
        <v>135812.04999999999</v>
      </c>
    </row>
    <row r="104" spans="1:9" x14ac:dyDescent="0.3">
      <c r="A104" s="21" t="s">
        <v>47</v>
      </c>
      <c r="B104" s="23">
        <v>33</v>
      </c>
      <c r="C104" s="23">
        <v>6</v>
      </c>
      <c r="D104" s="23">
        <v>1</v>
      </c>
      <c r="E104" s="23">
        <v>0</v>
      </c>
      <c r="F104" s="23">
        <v>0</v>
      </c>
      <c r="G104" s="23">
        <v>0</v>
      </c>
      <c r="H104" s="23">
        <v>40</v>
      </c>
      <c r="I104" s="24">
        <v>3107.95</v>
      </c>
    </row>
    <row r="105" spans="1:9" x14ac:dyDescent="0.3">
      <c r="A105" s="21" t="s">
        <v>49</v>
      </c>
      <c r="B105" s="23">
        <v>123</v>
      </c>
      <c r="C105" s="23">
        <v>312</v>
      </c>
      <c r="D105" s="23">
        <v>373</v>
      </c>
      <c r="E105" s="23">
        <v>66</v>
      </c>
      <c r="F105" s="23">
        <v>0</v>
      </c>
      <c r="G105" s="23">
        <v>65</v>
      </c>
      <c r="H105" s="23">
        <v>939</v>
      </c>
      <c r="I105" s="24">
        <v>112794.82</v>
      </c>
    </row>
    <row r="106" spans="1:9" x14ac:dyDescent="0.3">
      <c r="A106" s="21" t="s">
        <v>50</v>
      </c>
      <c r="B106" s="23">
        <v>250</v>
      </c>
      <c r="C106" s="23">
        <v>205</v>
      </c>
      <c r="D106" s="23">
        <v>217</v>
      </c>
      <c r="E106" s="23">
        <v>0</v>
      </c>
      <c r="F106" s="23">
        <v>0</v>
      </c>
      <c r="G106" s="23">
        <v>0</v>
      </c>
      <c r="H106" s="23">
        <v>672</v>
      </c>
      <c r="I106" s="24">
        <v>66894.86</v>
      </c>
    </row>
    <row r="107" spans="1:9" x14ac:dyDescent="0.3">
      <c r="A107" s="21" t="s">
        <v>52</v>
      </c>
      <c r="B107" s="23">
        <v>1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1</v>
      </c>
      <c r="I107" s="24">
        <v>72.73</v>
      </c>
    </row>
    <row r="108" spans="1:9" x14ac:dyDescent="0.3">
      <c r="A108" s="21" t="s">
        <v>53</v>
      </c>
      <c r="B108" s="23">
        <v>24</v>
      </c>
      <c r="C108" s="23">
        <v>21</v>
      </c>
      <c r="D108" s="23">
        <v>5</v>
      </c>
      <c r="E108" s="23">
        <v>86</v>
      </c>
      <c r="F108" s="23">
        <v>4</v>
      </c>
      <c r="G108" s="23">
        <v>79</v>
      </c>
      <c r="H108" s="23">
        <v>219</v>
      </c>
      <c r="I108" s="24">
        <v>35271.64</v>
      </c>
    </row>
    <row r="109" spans="1:9" x14ac:dyDescent="0.3">
      <c r="A109" s="21" t="s">
        <v>55</v>
      </c>
      <c r="B109" s="23">
        <v>453</v>
      </c>
      <c r="C109" s="23">
        <v>465</v>
      </c>
      <c r="D109" s="23">
        <v>0</v>
      </c>
      <c r="E109" s="23">
        <v>0</v>
      </c>
      <c r="F109" s="23">
        <v>0</v>
      </c>
      <c r="G109" s="23">
        <v>0</v>
      </c>
      <c r="H109" s="23">
        <v>918</v>
      </c>
      <c r="I109" s="24">
        <v>77416.36</v>
      </c>
    </row>
    <row r="110" spans="1:9" x14ac:dyDescent="0.3">
      <c r="A110" s="21" t="s">
        <v>56</v>
      </c>
      <c r="B110" s="23">
        <v>3371</v>
      </c>
      <c r="C110" s="23">
        <v>397</v>
      </c>
      <c r="D110" s="23">
        <v>249</v>
      </c>
      <c r="E110" s="23">
        <v>59</v>
      </c>
      <c r="F110" s="23">
        <v>6</v>
      </c>
      <c r="G110" s="23">
        <v>4</v>
      </c>
      <c r="H110" s="23">
        <v>4086</v>
      </c>
      <c r="I110" s="24">
        <v>328165.45</v>
      </c>
    </row>
    <row r="111" spans="1:9" x14ac:dyDescent="0.3">
      <c r="A111" s="21" t="s">
        <v>57</v>
      </c>
      <c r="B111" s="23">
        <v>6422</v>
      </c>
      <c r="C111" s="23">
        <v>1802</v>
      </c>
      <c r="D111" s="23">
        <v>1205</v>
      </c>
      <c r="E111" s="23">
        <v>275</v>
      </c>
      <c r="F111" s="23">
        <v>14</v>
      </c>
      <c r="G111" s="23">
        <v>72</v>
      </c>
      <c r="H111" s="23">
        <v>9790</v>
      </c>
      <c r="I111" s="24">
        <v>863400</v>
      </c>
    </row>
    <row r="112" spans="1:9" x14ac:dyDescent="0.3">
      <c r="A112" s="21"/>
      <c r="B112" s="23"/>
      <c r="C112" s="23"/>
      <c r="D112" s="23"/>
      <c r="E112" s="23"/>
      <c r="F112" s="23"/>
      <c r="G112" s="23"/>
      <c r="H112" s="23"/>
      <c r="I112" s="24"/>
    </row>
    <row r="113" spans="1:9" x14ac:dyDescent="0.3">
      <c r="A113" s="21"/>
      <c r="B113" s="23"/>
      <c r="C113" s="23"/>
      <c r="D113" s="23"/>
      <c r="E113" s="23"/>
      <c r="F113" s="23"/>
      <c r="G113" s="23"/>
      <c r="H113" s="23"/>
      <c r="I113" s="24"/>
    </row>
    <row r="114" spans="1:9" x14ac:dyDescent="0.3">
      <c r="A114" s="21"/>
      <c r="B114" s="23"/>
      <c r="C114" s="23"/>
      <c r="D114" s="23"/>
      <c r="E114" s="23"/>
      <c r="F114" s="23"/>
      <c r="G114" s="23"/>
      <c r="H114" s="23"/>
      <c r="I114" s="24"/>
    </row>
    <row r="115" spans="1:9" x14ac:dyDescent="0.3">
      <c r="A115" s="21" t="s">
        <v>8</v>
      </c>
      <c r="B115" s="23">
        <f t="shared" ref="B115:G115" si="3">SUM(B97:B114)</f>
        <v>227165</v>
      </c>
      <c r="C115" s="23">
        <f t="shared" si="3"/>
        <v>30818</v>
      </c>
      <c r="D115" s="23">
        <f t="shared" si="3"/>
        <v>20751</v>
      </c>
      <c r="E115" s="23">
        <f t="shared" si="3"/>
        <v>7389</v>
      </c>
      <c r="F115" s="23">
        <f t="shared" si="3"/>
        <v>1484</v>
      </c>
      <c r="G115" s="23">
        <f t="shared" si="3"/>
        <v>3317</v>
      </c>
      <c r="H115" s="23">
        <f>SUM(H97:H114)</f>
        <v>290924</v>
      </c>
      <c r="I115" s="24">
        <f>SUM(I97:I114)</f>
        <v>24416009.309999999</v>
      </c>
    </row>
    <row r="116" spans="1:9" ht="15" thickBot="1" x14ac:dyDescent="0.35">
      <c r="A116" s="29"/>
      <c r="B116" s="30"/>
      <c r="C116" s="30"/>
      <c r="D116" s="30"/>
      <c r="E116" s="30"/>
      <c r="F116" s="30"/>
      <c r="G116" s="30"/>
      <c r="H116" s="30"/>
      <c r="I116" s="31"/>
    </row>
    <row r="117" spans="1:9" ht="16.2" thickBot="1" x14ac:dyDescent="0.35">
      <c r="A117" s="61" t="s">
        <v>66</v>
      </c>
      <c r="B117" s="62"/>
      <c r="C117" s="62"/>
      <c r="D117" s="62"/>
      <c r="E117" s="62"/>
      <c r="F117" s="62"/>
      <c r="G117" s="63"/>
      <c r="H117" s="64">
        <f>+$H$4</f>
        <v>2425612.4500000002</v>
      </c>
      <c r="I117" s="63"/>
    </row>
    <row r="118" spans="1:9" ht="15.6" x14ac:dyDescent="0.3">
      <c r="A118" s="18" t="s">
        <v>32</v>
      </c>
      <c r="B118" s="19" t="s">
        <v>33</v>
      </c>
      <c r="C118" s="19" t="s">
        <v>34</v>
      </c>
      <c r="D118" s="19" t="s">
        <v>35</v>
      </c>
      <c r="E118" s="19" t="s">
        <v>36</v>
      </c>
      <c r="F118" s="19" t="s">
        <v>37</v>
      </c>
      <c r="G118" s="19" t="s">
        <v>38</v>
      </c>
      <c r="H118" s="19" t="s">
        <v>8</v>
      </c>
      <c r="I118" s="20" t="s">
        <v>39</v>
      </c>
    </row>
    <row r="119" spans="1:9" x14ac:dyDescent="0.3">
      <c r="A119" s="21" t="s">
        <v>40</v>
      </c>
      <c r="B119" s="23">
        <v>3339</v>
      </c>
      <c r="C119" s="23">
        <v>84</v>
      </c>
      <c r="D119" s="23">
        <v>153</v>
      </c>
      <c r="E119" s="23">
        <v>12</v>
      </c>
      <c r="F119" s="23">
        <v>8</v>
      </c>
      <c r="G119" s="23">
        <v>6</v>
      </c>
      <c r="H119" s="23">
        <v>3602</v>
      </c>
      <c r="I119" s="24">
        <v>289952.40999999997</v>
      </c>
    </row>
    <row r="120" spans="1:9" x14ac:dyDescent="0.3">
      <c r="A120" s="21" t="s">
        <v>41</v>
      </c>
      <c r="B120" s="23">
        <v>275</v>
      </c>
      <c r="C120" s="23">
        <v>36</v>
      </c>
      <c r="D120" s="23">
        <v>80</v>
      </c>
      <c r="E120" s="23">
        <v>12</v>
      </c>
      <c r="F120" s="23">
        <v>0</v>
      </c>
      <c r="G120" s="23">
        <v>0</v>
      </c>
      <c r="H120" s="23">
        <v>403</v>
      </c>
      <c r="I120" s="24">
        <v>43514.86</v>
      </c>
    </row>
    <row r="121" spans="1:9" x14ac:dyDescent="0.3">
      <c r="A121" s="21" t="s">
        <v>42</v>
      </c>
      <c r="B121" s="23">
        <v>783</v>
      </c>
      <c r="C121" s="23">
        <v>71</v>
      </c>
      <c r="D121" s="23">
        <v>79</v>
      </c>
      <c r="E121" s="23">
        <v>2</v>
      </c>
      <c r="F121" s="23">
        <v>5</v>
      </c>
      <c r="G121" s="23">
        <v>4</v>
      </c>
      <c r="H121" s="23">
        <v>944</v>
      </c>
      <c r="I121" s="24">
        <v>85159.45</v>
      </c>
    </row>
    <row r="122" spans="1:9" x14ac:dyDescent="0.3">
      <c r="A122" s="21" t="s">
        <v>44</v>
      </c>
      <c r="B122" s="23">
        <v>548</v>
      </c>
      <c r="C122" s="23">
        <v>118</v>
      </c>
      <c r="D122" s="23">
        <v>116</v>
      </c>
      <c r="E122" s="23">
        <v>28</v>
      </c>
      <c r="F122" s="23">
        <v>12</v>
      </c>
      <c r="G122" s="23">
        <v>16</v>
      </c>
      <c r="H122" s="23">
        <v>838</v>
      </c>
      <c r="I122" s="24">
        <v>94217.45</v>
      </c>
    </row>
    <row r="123" spans="1:9" x14ac:dyDescent="0.3">
      <c r="A123" s="21" t="s">
        <v>45</v>
      </c>
      <c r="B123" s="23">
        <v>67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67</v>
      </c>
      <c r="I123" s="24">
        <v>4839.2299999999996</v>
      </c>
    </row>
    <row r="124" spans="1:9" x14ac:dyDescent="0.3">
      <c r="A124" s="21" t="s">
        <v>46</v>
      </c>
      <c r="B124" s="23">
        <v>58</v>
      </c>
      <c r="C124" s="23">
        <v>1</v>
      </c>
      <c r="D124" s="23">
        <v>0</v>
      </c>
      <c r="E124" s="23">
        <v>0</v>
      </c>
      <c r="F124" s="23">
        <v>1</v>
      </c>
      <c r="G124" s="23">
        <v>0</v>
      </c>
      <c r="H124" s="23">
        <v>60</v>
      </c>
      <c r="I124" s="24">
        <v>4618.41</v>
      </c>
    </row>
    <row r="125" spans="1:9" x14ac:dyDescent="0.3">
      <c r="A125" s="21" t="s">
        <v>49</v>
      </c>
      <c r="B125" s="23">
        <v>1</v>
      </c>
      <c r="C125" s="23">
        <v>1</v>
      </c>
      <c r="D125" s="23">
        <v>0</v>
      </c>
      <c r="E125" s="23">
        <v>0</v>
      </c>
      <c r="F125" s="23">
        <v>0</v>
      </c>
      <c r="G125" s="23">
        <v>0</v>
      </c>
      <c r="H125" s="23">
        <v>2</v>
      </c>
      <c r="I125" s="24">
        <v>214.77</v>
      </c>
    </row>
    <row r="126" spans="1:9" x14ac:dyDescent="0.3">
      <c r="A126" s="21" t="s">
        <v>50</v>
      </c>
      <c r="B126" s="23">
        <v>1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1</v>
      </c>
      <c r="I126" s="24">
        <v>72.23</v>
      </c>
    </row>
    <row r="127" spans="1:9" x14ac:dyDescent="0.3">
      <c r="A127" s="21" t="s">
        <v>55</v>
      </c>
      <c r="B127" s="23">
        <v>1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1</v>
      </c>
      <c r="I127" s="24">
        <v>72.23</v>
      </c>
    </row>
    <row r="128" spans="1:9" x14ac:dyDescent="0.3">
      <c r="A128" s="21" t="s">
        <v>56</v>
      </c>
      <c r="B128" s="23">
        <v>236</v>
      </c>
      <c r="C128" s="23">
        <v>8</v>
      </c>
      <c r="D128" s="23">
        <v>0</v>
      </c>
      <c r="E128" s="23">
        <v>0</v>
      </c>
      <c r="F128" s="23">
        <v>0</v>
      </c>
      <c r="G128" s="23">
        <v>0</v>
      </c>
      <c r="H128" s="23">
        <v>244</v>
      </c>
      <c r="I128" s="24">
        <v>18186</v>
      </c>
    </row>
    <row r="129" spans="1:9" x14ac:dyDescent="0.3">
      <c r="A129" s="21" t="s">
        <v>57</v>
      </c>
      <c r="B129" s="23">
        <v>253</v>
      </c>
      <c r="C129" s="23">
        <v>22</v>
      </c>
      <c r="D129" s="23">
        <v>14</v>
      </c>
      <c r="E129" s="23">
        <v>5</v>
      </c>
      <c r="F129" s="23">
        <v>0</v>
      </c>
      <c r="G129" s="23">
        <v>0</v>
      </c>
      <c r="H129" s="23">
        <v>294</v>
      </c>
      <c r="I129" s="24">
        <v>25374.05</v>
      </c>
    </row>
    <row r="130" spans="1:9" x14ac:dyDescent="0.3">
      <c r="A130" s="21"/>
      <c r="B130" s="23"/>
      <c r="C130" s="23"/>
      <c r="D130" s="23"/>
      <c r="E130" s="23"/>
      <c r="F130" s="23"/>
      <c r="G130" s="23"/>
      <c r="H130" s="23"/>
      <c r="I130" s="24"/>
    </row>
    <row r="131" spans="1:9" x14ac:dyDescent="0.3">
      <c r="A131" s="21"/>
      <c r="B131" s="23"/>
      <c r="C131" s="23"/>
      <c r="D131" s="23"/>
      <c r="E131" s="23"/>
      <c r="F131" s="23"/>
      <c r="G131" s="23"/>
      <c r="H131" s="23"/>
      <c r="I131" s="24"/>
    </row>
    <row r="132" spans="1:9" x14ac:dyDescent="0.3">
      <c r="A132" s="21"/>
      <c r="B132" s="23"/>
      <c r="C132" s="23"/>
      <c r="D132" s="23"/>
      <c r="E132" s="23"/>
      <c r="F132" s="23"/>
      <c r="G132" s="23"/>
      <c r="H132" s="23"/>
      <c r="I132" s="24"/>
    </row>
    <row r="133" spans="1:9" x14ac:dyDescent="0.3">
      <c r="A133" s="21"/>
      <c r="B133" s="23"/>
      <c r="C133" s="23"/>
      <c r="D133" s="23"/>
      <c r="E133" s="23"/>
      <c r="F133" s="23"/>
      <c r="G133" s="23"/>
      <c r="H133" s="23"/>
      <c r="I133" s="24"/>
    </row>
    <row r="134" spans="1:9" x14ac:dyDescent="0.3">
      <c r="A134" s="21"/>
      <c r="B134" s="23"/>
      <c r="C134" s="23"/>
      <c r="D134" s="23"/>
      <c r="E134" s="23"/>
      <c r="F134" s="23"/>
      <c r="G134" s="23"/>
      <c r="H134" s="23"/>
      <c r="I134" s="24"/>
    </row>
    <row r="135" spans="1:9" x14ac:dyDescent="0.3">
      <c r="A135" s="21"/>
      <c r="B135" s="23"/>
      <c r="C135" s="23"/>
      <c r="D135" s="23"/>
      <c r="E135" s="23"/>
      <c r="F135" s="23"/>
      <c r="G135" s="23"/>
      <c r="H135" s="23"/>
      <c r="I135" s="24"/>
    </row>
    <row r="136" spans="1:9" x14ac:dyDescent="0.3">
      <c r="A136" s="21" t="s">
        <v>8</v>
      </c>
      <c r="B136" s="23">
        <f>SUM(B119:B135)</f>
        <v>5562</v>
      </c>
      <c r="C136" s="23">
        <f t="shared" ref="C136:H136" si="4">SUM(C119:C135)</f>
        <v>341</v>
      </c>
      <c r="D136" s="23">
        <f t="shared" si="4"/>
        <v>442</v>
      </c>
      <c r="E136" s="23">
        <f t="shared" si="4"/>
        <v>59</v>
      </c>
      <c r="F136" s="23">
        <f t="shared" si="4"/>
        <v>26</v>
      </c>
      <c r="G136" s="23">
        <f t="shared" si="4"/>
        <v>26</v>
      </c>
      <c r="H136" s="23">
        <f t="shared" si="4"/>
        <v>6456</v>
      </c>
      <c r="I136" s="24">
        <f>SUM(I119:I135)</f>
        <v>566221.09</v>
      </c>
    </row>
    <row r="137" spans="1:9" ht="15" thickBot="1" x14ac:dyDescent="0.35">
      <c r="A137" s="29"/>
      <c r="B137" s="30"/>
      <c r="C137" s="30"/>
      <c r="D137" s="30"/>
      <c r="E137" s="30"/>
      <c r="F137" s="30"/>
      <c r="G137" s="30"/>
      <c r="H137" s="30"/>
      <c r="I137" s="31"/>
    </row>
    <row r="138" spans="1:9" ht="16.2" thickBot="1" x14ac:dyDescent="0.35">
      <c r="A138" s="65" t="s">
        <v>119</v>
      </c>
      <c r="B138" s="66"/>
      <c r="C138" s="66"/>
      <c r="D138" s="66"/>
      <c r="E138" s="66"/>
      <c r="F138" s="66"/>
      <c r="G138" s="67"/>
      <c r="H138" s="64">
        <f>+$H$4</f>
        <v>2425612.4500000002</v>
      </c>
      <c r="I138" s="63"/>
    </row>
    <row r="139" spans="1:9" ht="15.6" x14ac:dyDescent="0.3">
      <c r="A139" s="18" t="s">
        <v>32</v>
      </c>
      <c r="B139" s="19" t="s">
        <v>33</v>
      </c>
      <c r="C139" s="19" t="s">
        <v>34</v>
      </c>
      <c r="D139" s="19" t="s">
        <v>35</v>
      </c>
      <c r="E139" s="19" t="s">
        <v>36</v>
      </c>
      <c r="F139" s="19" t="s">
        <v>37</v>
      </c>
      <c r="G139" s="19" t="s">
        <v>38</v>
      </c>
      <c r="H139" s="19" t="s">
        <v>8</v>
      </c>
      <c r="I139" s="20" t="s">
        <v>39</v>
      </c>
    </row>
    <row r="140" spans="1:9" x14ac:dyDescent="0.3">
      <c r="A140" s="21"/>
      <c r="B140" s="23"/>
      <c r="C140" s="23"/>
      <c r="D140" s="23"/>
      <c r="E140" s="23"/>
      <c r="F140" s="23"/>
      <c r="G140" s="23"/>
      <c r="H140" s="23"/>
      <c r="I140" s="24"/>
    </row>
    <row r="141" spans="1:9" x14ac:dyDescent="0.3">
      <c r="A141" s="21"/>
      <c r="B141" s="23"/>
      <c r="C141" s="23"/>
      <c r="D141" s="23"/>
      <c r="E141" s="23"/>
      <c r="F141" s="23"/>
      <c r="G141" s="23"/>
      <c r="H141" s="23"/>
      <c r="I141" s="24"/>
    </row>
    <row r="142" spans="1:9" x14ac:dyDescent="0.3">
      <c r="A142" s="21"/>
      <c r="B142" s="23"/>
      <c r="C142" s="23"/>
      <c r="D142" s="23"/>
      <c r="E142" s="23"/>
      <c r="F142" s="23"/>
      <c r="G142" s="23"/>
      <c r="H142" s="23"/>
      <c r="I142" s="24"/>
    </row>
    <row r="143" spans="1:9" x14ac:dyDescent="0.3">
      <c r="A143" s="21" t="s">
        <v>8</v>
      </c>
      <c r="B143" s="23">
        <f t="shared" ref="B143:H143" si="5">SUM(B140:B142)</f>
        <v>0</v>
      </c>
      <c r="C143" s="23">
        <f t="shared" si="5"/>
        <v>0</v>
      </c>
      <c r="D143" s="23">
        <f t="shared" si="5"/>
        <v>0</v>
      </c>
      <c r="E143" s="23">
        <f t="shared" si="5"/>
        <v>0</v>
      </c>
      <c r="F143" s="23">
        <f t="shared" si="5"/>
        <v>0</v>
      </c>
      <c r="G143" s="23">
        <f t="shared" si="5"/>
        <v>0</v>
      </c>
      <c r="H143" s="23">
        <f t="shared" si="5"/>
        <v>0</v>
      </c>
      <c r="I143" s="24">
        <f>SUM(I140:I141)</f>
        <v>0</v>
      </c>
    </row>
    <row r="144" spans="1:9" ht="15" thickBot="1" x14ac:dyDescent="0.35">
      <c r="A144" s="33"/>
      <c r="B144" s="34"/>
      <c r="C144" s="34"/>
      <c r="D144" s="34"/>
      <c r="E144" s="34"/>
      <c r="F144" s="34"/>
      <c r="G144" s="34"/>
      <c r="H144" s="34"/>
      <c r="I144" s="35"/>
    </row>
    <row r="145" spans="1:9" ht="16.2" thickBot="1" x14ac:dyDescent="0.35">
      <c r="A145" s="61" t="s">
        <v>114</v>
      </c>
      <c r="B145" s="62"/>
      <c r="C145" s="62"/>
      <c r="D145" s="62"/>
      <c r="E145" s="62"/>
      <c r="F145" s="62"/>
      <c r="G145" s="63"/>
      <c r="H145" s="64">
        <f>+$H$4</f>
        <v>2425612.4500000002</v>
      </c>
      <c r="I145" s="68"/>
    </row>
    <row r="146" spans="1:9" ht="15.6" x14ac:dyDescent="0.3">
      <c r="A146" s="18" t="s">
        <v>32</v>
      </c>
      <c r="B146" s="19" t="s">
        <v>33</v>
      </c>
      <c r="C146" s="19" t="s">
        <v>34</v>
      </c>
      <c r="D146" s="19" t="s">
        <v>35</v>
      </c>
      <c r="E146" s="19" t="s">
        <v>36</v>
      </c>
      <c r="F146" s="19" t="s">
        <v>37</v>
      </c>
      <c r="G146" s="19" t="s">
        <v>38</v>
      </c>
      <c r="H146" s="19" t="s">
        <v>8</v>
      </c>
      <c r="I146" s="20" t="s">
        <v>39</v>
      </c>
    </row>
    <row r="147" spans="1:9" x14ac:dyDescent="0.3">
      <c r="A147" s="21" t="s">
        <v>40</v>
      </c>
      <c r="B147" s="23">
        <v>53821</v>
      </c>
      <c r="C147" s="23">
        <v>161</v>
      </c>
      <c r="D147" s="23">
        <v>105</v>
      </c>
      <c r="E147" s="23">
        <v>79</v>
      </c>
      <c r="F147" s="23">
        <v>12</v>
      </c>
      <c r="G147" s="23">
        <v>54</v>
      </c>
      <c r="H147" s="23">
        <v>54232</v>
      </c>
      <c r="I147" s="24">
        <v>490553.09</v>
      </c>
    </row>
    <row r="148" spans="1:9" x14ac:dyDescent="0.3">
      <c r="A148" s="21" t="s">
        <v>41</v>
      </c>
      <c r="B148" s="23">
        <v>1933</v>
      </c>
      <c r="C148" s="23">
        <v>7</v>
      </c>
      <c r="D148" s="23">
        <v>1</v>
      </c>
      <c r="E148" s="23">
        <v>2</v>
      </c>
      <c r="F148" s="23">
        <v>0</v>
      </c>
      <c r="G148" s="23">
        <v>2</v>
      </c>
      <c r="H148" s="23">
        <v>1945</v>
      </c>
      <c r="I148" s="24">
        <v>17593.41</v>
      </c>
    </row>
    <row r="149" spans="1:9" x14ac:dyDescent="0.3">
      <c r="A149" s="21" t="s">
        <v>42</v>
      </c>
      <c r="B149" s="23">
        <v>9477</v>
      </c>
      <c r="C149" s="23">
        <v>49</v>
      </c>
      <c r="D149" s="23">
        <v>28</v>
      </c>
      <c r="E149" s="23">
        <v>31</v>
      </c>
      <c r="F149" s="23">
        <v>7</v>
      </c>
      <c r="G149" s="23">
        <v>15</v>
      </c>
      <c r="H149" s="23">
        <v>9607</v>
      </c>
      <c r="I149" s="24">
        <v>86899.68</v>
      </c>
    </row>
    <row r="150" spans="1:9" x14ac:dyDescent="0.3">
      <c r="A150" s="21" t="s">
        <v>44</v>
      </c>
      <c r="B150" s="23">
        <v>2079</v>
      </c>
      <c r="C150" s="23">
        <v>146</v>
      </c>
      <c r="D150" s="23">
        <v>212</v>
      </c>
      <c r="E150" s="23">
        <v>95</v>
      </c>
      <c r="F150" s="23">
        <v>40</v>
      </c>
      <c r="G150" s="23">
        <v>34</v>
      </c>
      <c r="H150" s="23">
        <v>2606</v>
      </c>
      <c r="I150" s="24">
        <v>23572.45</v>
      </c>
    </row>
    <row r="151" spans="1:9" x14ac:dyDescent="0.3">
      <c r="A151" s="21" t="s">
        <v>47</v>
      </c>
      <c r="B151" s="23">
        <v>976</v>
      </c>
      <c r="C151" s="23">
        <v>6</v>
      </c>
      <c r="D151" s="23">
        <v>9</v>
      </c>
      <c r="E151" s="23">
        <v>0</v>
      </c>
      <c r="F151" s="23">
        <v>3</v>
      </c>
      <c r="G151" s="23">
        <v>3</v>
      </c>
      <c r="H151" s="23">
        <v>997</v>
      </c>
      <c r="I151" s="24">
        <v>9018.32</v>
      </c>
    </row>
    <row r="152" spans="1:9" x14ac:dyDescent="0.3">
      <c r="A152" s="21" t="s">
        <v>49</v>
      </c>
      <c r="B152" s="23">
        <v>668</v>
      </c>
      <c r="C152" s="23">
        <v>320</v>
      </c>
      <c r="D152" s="23">
        <v>358</v>
      </c>
      <c r="E152" s="23">
        <v>122</v>
      </c>
      <c r="F152" s="23">
        <v>29</v>
      </c>
      <c r="G152" s="23">
        <v>26</v>
      </c>
      <c r="H152" s="23">
        <v>1523</v>
      </c>
      <c r="I152" s="24">
        <v>13776.23</v>
      </c>
    </row>
    <row r="153" spans="1:9" x14ac:dyDescent="0.3">
      <c r="A153" s="21" t="s">
        <v>50</v>
      </c>
      <c r="B153" s="23">
        <v>578</v>
      </c>
      <c r="C153" s="23">
        <v>80</v>
      </c>
      <c r="D153" s="23">
        <v>844</v>
      </c>
      <c r="E153" s="23">
        <v>0</v>
      </c>
      <c r="F153" s="23">
        <v>0</v>
      </c>
      <c r="G153" s="23">
        <v>0</v>
      </c>
      <c r="H153" s="23">
        <v>1502</v>
      </c>
      <c r="I153" s="24">
        <v>13586.27</v>
      </c>
    </row>
    <row r="154" spans="1:9" x14ac:dyDescent="0.3">
      <c r="A154" s="21" t="s">
        <v>53</v>
      </c>
      <c r="B154" s="23">
        <v>373</v>
      </c>
      <c r="C154" s="23">
        <v>5</v>
      </c>
      <c r="D154" s="23">
        <v>7</v>
      </c>
      <c r="E154" s="23">
        <v>1</v>
      </c>
      <c r="F154" s="23">
        <v>1</v>
      </c>
      <c r="G154" s="23">
        <v>5</v>
      </c>
      <c r="H154" s="23">
        <v>392</v>
      </c>
      <c r="I154" s="24">
        <v>3545.82</v>
      </c>
    </row>
    <row r="155" spans="1:9" x14ac:dyDescent="0.3">
      <c r="A155" s="21" t="s">
        <v>55</v>
      </c>
      <c r="B155" s="23">
        <v>1449</v>
      </c>
      <c r="C155" s="23">
        <v>739</v>
      </c>
      <c r="D155" s="23">
        <v>36</v>
      </c>
      <c r="E155" s="23">
        <v>62</v>
      </c>
      <c r="F155" s="23">
        <v>11</v>
      </c>
      <c r="G155" s="23">
        <v>44</v>
      </c>
      <c r="H155" s="23">
        <v>2341</v>
      </c>
      <c r="I155" s="24">
        <v>21175.41</v>
      </c>
    </row>
    <row r="156" spans="1:9" x14ac:dyDescent="0.3">
      <c r="A156" s="21"/>
      <c r="B156" s="23"/>
      <c r="C156" s="23"/>
      <c r="D156" s="23"/>
      <c r="E156" s="23"/>
      <c r="F156" s="23"/>
      <c r="G156" s="23"/>
      <c r="H156" s="23"/>
      <c r="I156" s="24"/>
    </row>
    <row r="157" spans="1:9" x14ac:dyDescent="0.3">
      <c r="A157" s="21"/>
      <c r="B157" s="23"/>
      <c r="C157" s="23"/>
      <c r="D157" s="23"/>
      <c r="E157" s="23"/>
      <c r="F157" s="23"/>
      <c r="G157" s="23"/>
      <c r="H157" s="23"/>
      <c r="I157" s="24"/>
    </row>
    <row r="158" spans="1:9" x14ac:dyDescent="0.3">
      <c r="A158" s="21" t="s">
        <v>8</v>
      </c>
      <c r="B158" s="23">
        <f>SUM(B147:B157)</f>
        <v>71354</v>
      </c>
      <c r="C158" s="23">
        <f t="shared" ref="C158:H158" si="6">SUM(C147:C155)</f>
        <v>1513</v>
      </c>
      <c r="D158" s="23">
        <f t="shared" si="6"/>
        <v>1600</v>
      </c>
      <c r="E158" s="23">
        <f t="shared" si="6"/>
        <v>392</v>
      </c>
      <c r="F158" s="23">
        <f t="shared" si="6"/>
        <v>103</v>
      </c>
      <c r="G158" s="23">
        <f t="shared" si="6"/>
        <v>183</v>
      </c>
      <c r="H158" s="23">
        <f t="shared" si="6"/>
        <v>75145</v>
      </c>
      <c r="I158" s="24">
        <f>SUM(I147:I157)</f>
        <v>679720.67999999982</v>
      </c>
    </row>
    <row r="159" spans="1:9" ht="15" thickBot="1" x14ac:dyDescent="0.35">
      <c r="A159" s="33"/>
      <c r="B159" s="34"/>
      <c r="C159" s="34"/>
      <c r="D159" s="34"/>
      <c r="E159" s="34"/>
      <c r="F159" s="34"/>
      <c r="G159" s="34"/>
      <c r="H159" s="34"/>
      <c r="I159" s="35"/>
    </row>
    <row r="160" spans="1:9" ht="16.2" thickBot="1" x14ac:dyDescent="0.35">
      <c r="A160" s="61" t="s">
        <v>115</v>
      </c>
      <c r="B160" s="62"/>
      <c r="C160" s="62"/>
      <c r="D160" s="62"/>
      <c r="E160" s="62"/>
      <c r="F160" s="62"/>
      <c r="G160" s="63"/>
      <c r="H160" s="64">
        <f>+$H$4</f>
        <v>2425612.4500000002</v>
      </c>
      <c r="I160" s="63"/>
    </row>
    <row r="161" spans="1:9" ht="15.6" x14ac:dyDescent="0.3">
      <c r="A161" s="18" t="s">
        <v>32</v>
      </c>
      <c r="B161" s="19" t="s">
        <v>33</v>
      </c>
      <c r="C161" s="19" t="s">
        <v>34</v>
      </c>
      <c r="D161" s="19" t="s">
        <v>35</v>
      </c>
      <c r="E161" s="19" t="s">
        <v>36</v>
      </c>
      <c r="F161" s="19" t="s">
        <v>37</v>
      </c>
      <c r="G161" s="19" t="s">
        <v>38</v>
      </c>
      <c r="H161" s="19" t="s">
        <v>8</v>
      </c>
      <c r="I161" s="20" t="s">
        <v>39</v>
      </c>
    </row>
    <row r="162" spans="1:9" x14ac:dyDescent="0.3">
      <c r="A162" s="21" t="s">
        <v>40</v>
      </c>
      <c r="B162" s="23">
        <v>29573</v>
      </c>
      <c r="C162" s="23">
        <v>757</v>
      </c>
      <c r="D162" s="23">
        <v>490</v>
      </c>
      <c r="E162" s="23">
        <v>75</v>
      </c>
      <c r="F162" s="23">
        <v>21</v>
      </c>
      <c r="G162" s="23">
        <v>83</v>
      </c>
      <c r="H162" s="23">
        <v>30999</v>
      </c>
      <c r="I162" s="24">
        <v>930430.82</v>
      </c>
    </row>
    <row r="163" spans="1:9" x14ac:dyDescent="0.3">
      <c r="A163" s="21" t="s">
        <v>41</v>
      </c>
      <c r="B163" s="23">
        <v>5993</v>
      </c>
      <c r="C163" s="23">
        <v>168</v>
      </c>
      <c r="D163" s="23">
        <v>127</v>
      </c>
      <c r="E163" s="23">
        <v>9</v>
      </c>
      <c r="F163" s="23">
        <v>15</v>
      </c>
      <c r="G163" s="23">
        <v>28</v>
      </c>
      <c r="H163" s="23">
        <v>6340</v>
      </c>
      <c r="I163" s="24">
        <v>191984.23</v>
      </c>
    </row>
    <row r="164" spans="1:9" x14ac:dyDescent="0.3">
      <c r="A164" s="21" t="s">
        <v>42</v>
      </c>
      <c r="B164" s="23">
        <v>4634</v>
      </c>
      <c r="C164" s="23">
        <v>655</v>
      </c>
      <c r="D164" s="23">
        <v>454</v>
      </c>
      <c r="E164" s="23">
        <v>96</v>
      </c>
      <c r="F164" s="23">
        <v>15</v>
      </c>
      <c r="G164" s="23">
        <v>33</v>
      </c>
      <c r="H164" s="23">
        <v>5887</v>
      </c>
      <c r="I164" s="24">
        <v>195771.68</v>
      </c>
    </row>
    <row r="165" spans="1:9" x14ac:dyDescent="0.3">
      <c r="A165" s="21" t="s">
        <v>44</v>
      </c>
      <c r="B165" s="23">
        <v>21650</v>
      </c>
      <c r="C165" s="23">
        <v>7265</v>
      </c>
      <c r="D165" s="23">
        <v>4021</v>
      </c>
      <c r="E165" s="23">
        <v>1413</v>
      </c>
      <c r="F165" s="23">
        <v>405</v>
      </c>
      <c r="G165" s="23">
        <v>429</v>
      </c>
      <c r="H165" s="23">
        <v>35183</v>
      </c>
      <c r="I165" s="24">
        <v>1297333.95</v>
      </c>
    </row>
    <row r="166" spans="1:9" x14ac:dyDescent="0.3">
      <c r="A166" s="21" t="s">
        <v>47</v>
      </c>
      <c r="B166" s="23">
        <v>15</v>
      </c>
      <c r="C166" s="23">
        <v>6</v>
      </c>
      <c r="D166" s="23">
        <v>4</v>
      </c>
      <c r="E166" s="23">
        <v>0</v>
      </c>
      <c r="F166" s="23">
        <v>0</v>
      </c>
      <c r="G166" s="23">
        <v>0</v>
      </c>
      <c r="H166" s="23">
        <v>25</v>
      </c>
      <c r="I166" s="24">
        <v>891.27</v>
      </c>
    </row>
    <row r="167" spans="1:9" x14ac:dyDescent="0.3">
      <c r="A167" s="21" t="s">
        <v>49</v>
      </c>
      <c r="B167" s="23">
        <v>28</v>
      </c>
      <c r="C167" s="23">
        <v>1</v>
      </c>
      <c r="D167" s="23">
        <v>6</v>
      </c>
      <c r="E167" s="23">
        <v>1</v>
      </c>
      <c r="F167" s="23">
        <v>0</v>
      </c>
      <c r="G167" s="23">
        <v>6</v>
      </c>
      <c r="H167" s="23">
        <v>42</v>
      </c>
      <c r="I167" s="24">
        <v>1747.14</v>
      </c>
    </row>
    <row r="168" spans="1:9" x14ac:dyDescent="0.3">
      <c r="A168" s="21" t="s">
        <v>50</v>
      </c>
      <c r="B168" s="23">
        <v>375</v>
      </c>
      <c r="C168" s="23">
        <v>293</v>
      </c>
      <c r="D168" s="23">
        <v>275</v>
      </c>
      <c r="E168" s="23">
        <v>0</v>
      </c>
      <c r="F168" s="23">
        <v>0</v>
      </c>
      <c r="G168" s="23">
        <v>0</v>
      </c>
      <c r="H168" s="23">
        <v>943</v>
      </c>
      <c r="I168" s="24">
        <v>37501.86</v>
      </c>
    </row>
    <row r="169" spans="1:9" x14ac:dyDescent="0.3">
      <c r="A169" s="21" t="s">
        <v>52</v>
      </c>
      <c r="B169" s="23">
        <v>4</v>
      </c>
      <c r="C169" s="23">
        <v>0</v>
      </c>
      <c r="D169" s="23">
        <v>0</v>
      </c>
      <c r="E169" s="23">
        <v>4</v>
      </c>
      <c r="F169" s="23">
        <v>0</v>
      </c>
      <c r="G169" s="23">
        <v>0</v>
      </c>
      <c r="H169" s="23">
        <v>8</v>
      </c>
      <c r="I169" s="24">
        <v>385.64</v>
      </c>
    </row>
    <row r="170" spans="1:9" x14ac:dyDescent="0.3">
      <c r="A170" s="21" t="s">
        <v>53</v>
      </c>
      <c r="B170" s="23">
        <v>31</v>
      </c>
      <c r="C170" s="23">
        <v>12</v>
      </c>
      <c r="D170" s="23">
        <v>16</v>
      </c>
      <c r="E170" s="23">
        <v>39</v>
      </c>
      <c r="F170" s="23">
        <v>5</v>
      </c>
      <c r="G170" s="23">
        <v>62</v>
      </c>
      <c r="H170" s="23">
        <v>165</v>
      </c>
      <c r="I170" s="24">
        <v>10391.91</v>
      </c>
    </row>
    <row r="171" spans="1:9" x14ac:dyDescent="0.3">
      <c r="A171" s="21" t="s">
        <v>55</v>
      </c>
      <c r="B171" s="23">
        <v>800</v>
      </c>
      <c r="C171" s="23">
        <v>438</v>
      </c>
      <c r="D171" s="23">
        <v>4</v>
      </c>
      <c r="E171" s="23">
        <v>0</v>
      </c>
      <c r="F171" s="23">
        <v>0</v>
      </c>
      <c r="G171" s="23">
        <v>0</v>
      </c>
      <c r="H171" s="23">
        <v>1242</v>
      </c>
      <c r="I171" s="24">
        <v>40654.18</v>
      </c>
    </row>
    <row r="172" spans="1:9" x14ac:dyDescent="0.3">
      <c r="A172" s="21" t="s">
        <v>56</v>
      </c>
      <c r="B172" s="23">
        <v>3</v>
      </c>
      <c r="C172" s="23">
        <v>0</v>
      </c>
      <c r="D172" s="23">
        <v>0</v>
      </c>
      <c r="E172" s="23">
        <v>0</v>
      </c>
      <c r="F172" s="23">
        <v>0</v>
      </c>
      <c r="G172" s="23">
        <v>0</v>
      </c>
      <c r="H172" s="23">
        <v>3</v>
      </c>
      <c r="I172" s="24">
        <v>87.27</v>
      </c>
    </row>
    <row r="173" spans="1:9" x14ac:dyDescent="0.3">
      <c r="A173" s="21"/>
      <c r="B173" s="23"/>
      <c r="C173" s="23"/>
      <c r="D173" s="23"/>
      <c r="E173" s="23"/>
      <c r="F173" s="23"/>
      <c r="G173" s="23"/>
      <c r="H173" s="23"/>
      <c r="I173" s="24"/>
    </row>
    <row r="174" spans="1:9" x14ac:dyDescent="0.3">
      <c r="A174" s="21"/>
      <c r="B174" s="23"/>
      <c r="C174" s="23"/>
      <c r="D174" s="23"/>
      <c r="E174" s="23"/>
      <c r="F174" s="23"/>
      <c r="G174" s="23"/>
      <c r="H174" s="23"/>
      <c r="I174" s="24"/>
    </row>
    <row r="175" spans="1:9" x14ac:dyDescent="0.3">
      <c r="A175" s="21" t="s">
        <v>8</v>
      </c>
      <c r="B175" s="23">
        <f t="shared" ref="B175:G175" si="7">SUM(B162:B174)</f>
        <v>63106</v>
      </c>
      <c r="C175" s="23">
        <f t="shared" si="7"/>
        <v>9595</v>
      </c>
      <c r="D175" s="23">
        <f t="shared" si="7"/>
        <v>5397</v>
      </c>
      <c r="E175" s="23">
        <f t="shared" si="7"/>
        <v>1637</v>
      </c>
      <c r="F175" s="23">
        <f t="shared" si="7"/>
        <v>461</v>
      </c>
      <c r="G175" s="23">
        <f t="shared" si="7"/>
        <v>641</v>
      </c>
      <c r="H175" s="23">
        <f>SUM(H162:H174)</f>
        <v>80837</v>
      </c>
      <c r="I175" s="24">
        <f>SUM(I162:I174)</f>
        <v>2707179.95</v>
      </c>
    </row>
    <row r="176" spans="1:9" x14ac:dyDescent="0.3">
      <c r="A176" s="25"/>
      <c r="B176" s="27"/>
      <c r="C176" s="27"/>
      <c r="D176" s="27"/>
      <c r="E176" s="27"/>
      <c r="F176" s="27"/>
      <c r="G176" s="27"/>
      <c r="H176" s="27"/>
      <c r="I176" s="28"/>
    </row>
    <row r="177" spans="1:9" ht="15" thickBot="1" x14ac:dyDescent="0.35">
      <c r="A177" s="33"/>
      <c r="B177" s="34"/>
      <c r="C177" s="34"/>
      <c r="D177" s="34"/>
      <c r="E177" s="34"/>
      <c r="F177" s="34"/>
      <c r="G177" s="34"/>
      <c r="H177" s="34"/>
      <c r="I177" s="35"/>
    </row>
    <row r="178" spans="1:9" ht="16.2" thickBot="1" x14ac:dyDescent="0.35">
      <c r="A178" s="61" t="s">
        <v>71</v>
      </c>
      <c r="B178" s="62"/>
      <c r="C178" s="62"/>
      <c r="D178" s="62"/>
      <c r="E178" s="62"/>
      <c r="F178" s="62"/>
      <c r="G178" s="63"/>
      <c r="H178" s="64">
        <f>+$H$4</f>
        <v>2425612.4500000002</v>
      </c>
      <c r="I178" s="63"/>
    </row>
    <row r="179" spans="1:9" ht="15.6" x14ac:dyDescent="0.3">
      <c r="A179" s="18" t="s">
        <v>32</v>
      </c>
      <c r="B179" s="19" t="s">
        <v>33</v>
      </c>
      <c r="C179" s="19" t="s">
        <v>34</v>
      </c>
      <c r="D179" s="19" t="s">
        <v>35</v>
      </c>
      <c r="E179" s="19" t="s">
        <v>36</v>
      </c>
      <c r="F179" s="19" t="s">
        <v>37</v>
      </c>
      <c r="G179" s="19" t="s">
        <v>38</v>
      </c>
      <c r="H179" s="19" t="s">
        <v>8</v>
      </c>
      <c r="I179" s="20" t="s">
        <v>39</v>
      </c>
    </row>
    <row r="180" spans="1:9" x14ac:dyDescent="0.3">
      <c r="A180" s="21"/>
      <c r="B180" s="23"/>
      <c r="C180" s="23"/>
      <c r="D180" s="23"/>
      <c r="E180" s="23"/>
      <c r="F180" s="23"/>
      <c r="G180" s="23"/>
      <c r="H180" s="23"/>
      <c r="I180" s="24"/>
    </row>
    <row r="181" spans="1:9" x14ac:dyDescent="0.3">
      <c r="A181" s="21" t="s">
        <v>8</v>
      </c>
      <c r="B181" s="23">
        <f t="shared" ref="B181:I181" si="8">SUM(B180:B180)</f>
        <v>0</v>
      </c>
      <c r="C181" s="23">
        <f t="shared" si="8"/>
        <v>0</v>
      </c>
      <c r="D181" s="23">
        <f t="shared" si="8"/>
        <v>0</v>
      </c>
      <c r="E181" s="23">
        <f t="shared" si="8"/>
        <v>0</v>
      </c>
      <c r="F181" s="23">
        <f t="shared" si="8"/>
        <v>0</v>
      </c>
      <c r="G181" s="23">
        <f t="shared" si="8"/>
        <v>0</v>
      </c>
      <c r="H181" s="23">
        <f t="shared" si="8"/>
        <v>0</v>
      </c>
      <c r="I181" s="24">
        <f t="shared" si="8"/>
        <v>0</v>
      </c>
    </row>
    <row r="182" spans="1:9" x14ac:dyDescent="0.3">
      <c r="A182" s="25"/>
      <c r="B182" s="27"/>
      <c r="C182" s="27"/>
      <c r="D182" s="27"/>
      <c r="E182" s="27"/>
      <c r="F182" s="27"/>
      <c r="G182" s="27"/>
      <c r="H182" s="27"/>
      <c r="I182" s="28"/>
    </row>
    <row r="183" spans="1:9" ht="15" thickBot="1" x14ac:dyDescent="0.35">
      <c r="A183" s="29"/>
      <c r="B183" s="30"/>
      <c r="C183" s="30"/>
      <c r="D183" s="30"/>
      <c r="E183" s="30"/>
      <c r="F183" s="30"/>
      <c r="G183" s="30"/>
      <c r="H183" s="30"/>
      <c r="I183" s="31"/>
    </row>
    <row r="184" spans="1:9" ht="16.2" thickBot="1" x14ac:dyDescent="0.35">
      <c r="A184" s="61" t="s">
        <v>72</v>
      </c>
      <c r="B184" s="62"/>
      <c r="C184" s="62"/>
      <c r="D184" s="62"/>
      <c r="E184" s="62"/>
      <c r="F184" s="62"/>
      <c r="G184" s="63"/>
      <c r="H184" s="64">
        <f>+$H$4</f>
        <v>2425612.4500000002</v>
      </c>
      <c r="I184" s="63"/>
    </row>
    <row r="185" spans="1:9" ht="15.6" x14ac:dyDescent="0.3">
      <c r="A185" s="18" t="s">
        <v>32</v>
      </c>
      <c r="B185" s="19" t="s">
        <v>33</v>
      </c>
      <c r="C185" s="19" t="s">
        <v>34</v>
      </c>
      <c r="D185" s="19" t="s">
        <v>35</v>
      </c>
      <c r="E185" s="19" t="s">
        <v>36</v>
      </c>
      <c r="F185" s="19" t="s">
        <v>37</v>
      </c>
      <c r="G185" s="19" t="s">
        <v>38</v>
      </c>
      <c r="H185" s="19" t="s">
        <v>8</v>
      </c>
      <c r="I185" s="20" t="s">
        <v>39</v>
      </c>
    </row>
    <row r="186" spans="1:9" x14ac:dyDescent="0.3">
      <c r="A186" s="21" t="s">
        <v>40</v>
      </c>
      <c r="B186" s="23">
        <v>14122</v>
      </c>
      <c r="C186" s="23">
        <v>442</v>
      </c>
      <c r="D186" s="23">
        <v>545</v>
      </c>
      <c r="E186" s="23">
        <v>61</v>
      </c>
      <c r="F186" s="23">
        <v>17</v>
      </c>
      <c r="G186" s="23">
        <v>102</v>
      </c>
      <c r="H186" s="23">
        <v>15289</v>
      </c>
      <c r="I186" s="24">
        <v>941015.36</v>
      </c>
    </row>
    <row r="187" spans="1:9" x14ac:dyDescent="0.3">
      <c r="A187" s="21" t="s">
        <v>41</v>
      </c>
      <c r="B187" s="23">
        <v>2247</v>
      </c>
      <c r="C187" s="23">
        <v>102</v>
      </c>
      <c r="D187" s="23">
        <v>89</v>
      </c>
      <c r="E187" s="23">
        <v>13</v>
      </c>
      <c r="F187" s="23">
        <v>3</v>
      </c>
      <c r="G187" s="23">
        <v>22</v>
      </c>
      <c r="H187" s="23">
        <v>2476</v>
      </c>
      <c r="I187" s="24">
        <v>153806.35999999999</v>
      </c>
    </row>
    <row r="188" spans="1:9" x14ac:dyDescent="0.3">
      <c r="A188" s="21" t="s">
        <v>42</v>
      </c>
      <c r="B188" s="23">
        <v>4571</v>
      </c>
      <c r="C188" s="23">
        <v>489</v>
      </c>
      <c r="D188" s="23">
        <v>365</v>
      </c>
      <c r="E188" s="23">
        <v>60</v>
      </c>
      <c r="F188" s="23">
        <v>16</v>
      </c>
      <c r="G188" s="23">
        <v>47</v>
      </c>
      <c r="H188" s="23">
        <v>5548</v>
      </c>
      <c r="I188" s="24">
        <v>360426.73</v>
      </c>
    </row>
    <row r="189" spans="1:9" x14ac:dyDescent="0.3">
      <c r="A189" s="21" t="s">
        <v>68</v>
      </c>
      <c r="B189" s="23">
        <v>34</v>
      </c>
      <c r="C189" s="23">
        <v>0</v>
      </c>
      <c r="D189" s="23">
        <v>0</v>
      </c>
      <c r="E189" s="23">
        <v>0</v>
      </c>
      <c r="F189" s="23">
        <v>0</v>
      </c>
      <c r="G189" s="23">
        <v>0</v>
      </c>
      <c r="H189" s="23">
        <v>34</v>
      </c>
      <c r="I189" s="24">
        <v>1978.18</v>
      </c>
    </row>
    <row r="190" spans="1:9" x14ac:dyDescent="0.3">
      <c r="A190" s="21" t="s">
        <v>44</v>
      </c>
      <c r="B190" s="23">
        <v>12097</v>
      </c>
      <c r="C190" s="23">
        <v>4571</v>
      </c>
      <c r="D190" s="23">
        <v>3071</v>
      </c>
      <c r="E190" s="23">
        <v>1614</v>
      </c>
      <c r="F190" s="23">
        <v>243</v>
      </c>
      <c r="G190" s="23">
        <v>578</v>
      </c>
      <c r="H190" s="23">
        <v>22174</v>
      </c>
      <c r="I190" s="24">
        <v>1725334.41</v>
      </c>
    </row>
    <row r="191" spans="1:9" x14ac:dyDescent="0.3">
      <c r="A191" s="21" t="s">
        <v>47</v>
      </c>
      <c r="B191" s="23">
        <v>81</v>
      </c>
      <c r="C191" s="23">
        <v>8</v>
      </c>
      <c r="D191" s="23">
        <v>7</v>
      </c>
      <c r="E191" s="23">
        <v>1</v>
      </c>
      <c r="F191" s="23">
        <v>2</v>
      </c>
      <c r="G191" s="23">
        <v>0</v>
      </c>
      <c r="H191" s="23">
        <v>99</v>
      </c>
      <c r="I191" s="24">
        <v>6509.14</v>
      </c>
    </row>
    <row r="192" spans="1:9" x14ac:dyDescent="0.3">
      <c r="A192" s="21" t="s">
        <v>49</v>
      </c>
      <c r="B192" s="23">
        <v>80</v>
      </c>
      <c r="C192" s="23">
        <v>52</v>
      </c>
      <c r="D192" s="23">
        <v>20</v>
      </c>
      <c r="E192" s="23">
        <v>2</v>
      </c>
      <c r="F192" s="23">
        <v>3</v>
      </c>
      <c r="G192" s="23">
        <v>7</v>
      </c>
      <c r="H192" s="23">
        <v>164</v>
      </c>
      <c r="I192" s="24">
        <v>12625.86</v>
      </c>
    </row>
    <row r="193" spans="1:9" x14ac:dyDescent="0.3">
      <c r="A193" s="21" t="s">
        <v>50</v>
      </c>
      <c r="B193" s="23">
        <v>274</v>
      </c>
      <c r="C193" s="23">
        <v>519</v>
      </c>
      <c r="D193" s="23">
        <v>432</v>
      </c>
      <c r="E193" s="23">
        <v>0</v>
      </c>
      <c r="F193" s="23">
        <v>0</v>
      </c>
      <c r="G193" s="23">
        <v>0</v>
      </c>
      <c r="H193" s="23">
        <v>1225</v>
      </c>
      <c r="I193" s="24">
        <v>102006.77</v>
      </c>
    </row>
    <row r="194" spans="1:9" x14ac:dyDescent="0.3">
      <c r="A194" s="21" t="s">
        <v>52</v>
      </c>
      <c r="B194" s="23">
        <v>5</v>
      </c>
      <c r="C194" s="23">
        <v>0</v>
      </c>
      <c r="D194" s="23">
        <v>0</v>
      </c>
      <c r="E194" s="23">
        <v>0</v>
      </c>
      <c r="F194" s="23">
        <v>0</v>
      </c>
      <c r="G194" s="23">
        <v>1</v>
      </c>
      <c r="H194" s="23">
        <v>6</v>
      </c>
      <c r="I194" s="24">
        <v>452.55</v>
      </c>
    </row>
    <row r="195" spans="1:9" x14ac:dyDescent="0.3">
      <c r="A195" s="21" t="s">
        <v>53</v>
      </c>
      <c r="B195" s="23">
        <v>45</v>
      </c>
      <c r="C195" s="23">
        <v>34</v>
      </c>
      <c r="D195" s="23">
        <v>69</v>
      </c>
      <c r="E195" s="23">
        <v>57</v>
      </c>
      <c r="F195" s="23">
        <v>11</v>
      </c>
      <c r="G195" s="23">
        <v>188</v>
      </c>
      <c r="H195" s="23">
        <v>404</v>
      </c>
      <c r="I195" s="24">
        <v>52164.18</v>
      </c>
    </row>
    <row r="196" spans="1:9" x14ac:dyDescent="0.3">
      <c r="A196" s="21" t="s">
        <v>55</v>
      </c>
      <c r="B196" s="23">
        <v>671</v>
      </c>
      <c r="C196" s="23">
        <v>704</v>
      </c>
      <c r="D196" s="23">
        <v>0</v>
      </c>
      <c r="E196" s="23">
        <v>0</v>
      </c>
      <c r="F196" s="23">
        <v>0</v>
      </c>
      <c r="G196" s="23">
        <v>0</v>
      </c>
      <c r="H196" s="23">
        <v>1375</v>
      </c>
      <c r="I196" s="24">
        <v>92896</v>
      </c>
    </row>
    <row r="197" spans="1:9" x14ac:dyDescent="0.3">
      <c r="A197" s="21"/>
      <c r="B197" s="23"/>
      <c r="C197" s="23"/>
      <c r="D197" s="23"/>
      <c r="E197" s="23"/>
      <c r="F197" s="23"/>
      <c r="G197" s="23"/>
      <c r="H197" s="23"/>
      <c r="I197" s="24"/>
    </row>
    <row r="198" spans="1:9" x14ac:dyDescent="0.3">
      <c r="A198" s="21" t="s">
        <v>8</v>
      </c>
      <c r="B198" s="23">
        <v>34227</v>
      </c>
      <c r="C198" s="23">
        <v>6921</v>
      </c>
      <c r="D198" s="23">
        <v>4598</v>
      </c>
      <c r="E198" s="23">
        <v>1808</v>
      </c>
      <c r="F198" s="23">
        <v>295</v>
      </c>
      <c r="G198" s="23">
        <v>945</v>
      </c>
      <c r="H198" s="23">
        <v>48794</v>
      </c>
      <c r="I198" s="24">
        <v>3449215.54</v>
      </c>
    </row>
    <row r="199" spans="1:9" ht="15" thickBot="1" x14ac:dyDescent="0.35">
      <c r="A199" s="29"/>
      <c r="B199" s="30"/>
      <c r="C199" s="30"/>
      <c r="D199" s="30"/>
      <c r="E199" s="30"/>
      <c r="F199" s="30"/>
      <c r="G199" s="30"/>
      <c r="H199" s="30"/>
      <c r="I199" s="31"/>
    </row>
    <row r="200" spans="1:9" ht="16.2" thickBot="1" x14ac:dyDescent="0.35">
      <c r="A200" s="65" t="s">
        <v>73</v>
      </c>
      <c r="B200" s="66"/>
      <c r="C200" s="66"/>
      <c r="D200" s="66"/>
      <c r="E200" s="66"/>
      <c r="F200" s="66"/>
      <c r="G200" s="67"/>
      <c r="H200" s="64">
        <f>+$H$4</f>
        <v>2425612.4500000002</v>
      </c>
      <c r="I200" s="63"/>
    </row>
    <row r="201" spans="1:9" ht="15.6" x14ac:dyDescent="0.3">
      <c r="A201" s="18" t="s">
        <v>32</v>
      </c>
      <c r="B201" s="19" t="s">
        <v>33</v>
      </c>
      <c r="C201" s="19" t="s">
        <v>34</v>
      </c>
      <c r="D201" s="19" t="s">
        <v>35</v>
      </c>
      <c r="E201" s="19" t="s">
        <v>36</v>
      </c>
      <c r="F201" s="19" t="s">
        <v>37</v>
      </c>
      <c r="G201" s="19" t="s">
        <v>38</v>
      </c>
      <c r="H201" s="19" t="s">
        <v>8</v>
      </c>
      <c r="I201" s="20" t="s">
        <v>39</v>
      </c>
    </row>
    <row r="202" spans="1:9" x14ac:dyDescent="0.3">
      <c r="A202" s="21"/>
      <c r="B202" s="22"/>
      <c r="C202" s="22"/>
      <c r="D202" s="22"/>
      <c r="E202" s="22"/>
      <c r="F202" s="22"/>
      <c r="G202" s="22"/>
      <c r="H202" s="23"/>
      <c r="I202" s="24"/>
    </row>
    <row r="203" spans="1:9" x14ac:dyDescent="0.3">
      <c r="A203" s="21" t="s">
        <v>8</v>
      </c>
      <c r="B203" s="23">
        <f>+B202</f>
        <v>0</v>
      </c>
      <c r="C203" s="23">
        <f t="shared" ref="C203:H203" si="9">+C202</f>
        <v>0</v>
      </c>
      <c r="D203" s="23">
        <f t="shared" si="9"/>
        <v>0</v>
      </c>
      <c r="E203" s="23">
        <f t="shared" si="9"/>
        <v>0</v>
      </c>
      <c r="F203" s="23">
        <f t="shared" si="9"/>
        <v>0</v>
      </c>
      <c r="G203" s="23">
        <f t="shared" si="9"/>
        <v>0</v>
      </c>
      <c r="H203" s="23">
        <f t="shared" si="9"/>
        <v>0</v>
      </c>
      <c r="I203" s="24">
        <f>SUM(I202)</f>
        <v>0</v>
      </c>
    </row>
    <row r="204" spans="1:9" ht="15" thickBot="1" x14ac:dyDescent="0.35">
      <c r="A204" s="29"/>
      <c r="B204" s="30"/>
      <c r="C204" s="30"/>
      <c r="D204" s="30"/>
      <c r="E204" s="30"/>
      <c r="F204" s="30"/>
      <c r="G204" s="30"/>
      <c r="H204" s="30"/>
      <c r="I204" s="31"/>
    </row>
    <row r="205" spans="1:9" ht="16.2" thickBot="1" x14ac:dyDescent="0.35">
      <c r="A205" s="61" t="s">
        <v>116</v>
      </c>
      <c r="B205" s="62"/>
      <c r="C205" s="62"/>
      <c r="D205" s="62"/>
      <c r="E205" s="62"/>
      <c r="F205" s="62"/>
      <c r="G205" s="63"/>
      <c r="H205" s="64">
        <f>+$H$4</f>
        <v>2425612.4500000002</v>
      </c>
      <c r="I205" s="63"/>
    </row>
    <row r="206" spans="1:9" ht="15.6" x14ac:dyDescent="0.3">
      <c r="A206" s="18" t="s">
        <v>32</v>
      </c>
      <c r="B206" s="19" t="s">
        <v>33</v>
      </c>
      <c r="C206" s="19" t="s">
        <v>34</v>
      </c>
      <c r="D206" s="19" t="s">
        <v>35</v>
      </c>
      <c r="E206" s="19" t="s">
        <v>36</v>
      </c>
      <c r="F206" s="19" t="s">
        <v>37</v>
      </c>
      <c r="G206" s="19" t="s">
        <v>38</v>
      </c>
      <c r="H206" s="19" t="s">
        <v>8</v>
      </c>
      <c r="I206" s="20" t="s">
        <v>39</v>
      </c>
    </row>
    <row r="207" spans="1:9" x14ac:dyDescent="0.3">
      <c r="A207" s="21" t="s">
        <v>40</v>
      </c>
      <c r="B207" s="23">
        <v>204946</v>
      </c>
      <c r="C207" s="23">
        <v>2972</v>
      </c>
      <c r="D207" s="23">
        <v>2129</v>
      </c>
      <c r="E207" s="23">
        <v>666</v>
      </c>
      <c r="F207" s="23">
        <v>288</v>
      </c>
      <c r="G207" s="23">
        <v>358</v>
      </c>
      <c r="H207" s="23">
        <v>211359</v>
      </c>
      <c r="I207" s="24">
        <v>2012070</v>
      </c>
    </row>
    <row r="208" spans="1:9" x14ac:dyDescent="0.3">
      <c r="A208" s="21" t="s">
        <v>41</v>
      </c>
      <c r="B208" s="23">
        <v>3242</v>
      </c>
      <c r="C208" s="23">
        <v>67</v>
      </c>
      <c r="D208" s="23">
        <v>73</v>
      </c>
      <c r="E208" s="23">
        <v>29</v>
      </c>
      <c r="F208" s="23">
        <v>6</v>
      </c>
      <c r="G208" s="23">
        <v>6</v>
      </c>
      <c r="H208" s="23">
        <v>3423</v>
      </c>
      <c r="I208" s="24">
        <v>33791.82</v>
      </c>
    </row>
    <row r="209" spans="1:9" x14ac:dyDescent="0.3">
      <c r="A209" s="21" t="s">
        <v>42</v>
      </c>
      <c r="B209" s="23">
        <v>47327</v>
      </c>
      <c r="C209" s="23">
        <v>6930</v>
      </c>
      <c r="D209" s="23">
        <v>3192</v>
      </c>
      <c r="E209" s="23">
        <v>682</v>
      </c>
      <c r="F209" s="23">
        <v>236</v>
      </c>
      <c r="G209" s="23">
        <v>970</v>
      </c>
      <c r="H209" s="23">
        <v>59337</v>
      </c>
      <c r="I209" s="24">
        <v>695612.73</v>
      </c>
    </row>
    <row r="210" spans="1:9" x14ac:dyDescent="0.3">
      <c r="A210" s="21" t="s">
        <v>44</v>
      </c>
      <c r="B210" s="23">
        <v>58202</v>
      </c>
      <c r="C210" s="23">
        <v>15210</v>
      </c>
      <c r="D210" s="23">
        <v>8581</v>
      </c>
      <c r="E210" s="23">
        <v>2819</v>
      </c>
      <c r="F210" s="23">
        <v>820</v>
      </c>
      <c r="G210" s="23">
        <v>1120</v>
      </c>
      <c r="H210" s="23">
        <v>86752</v>
      </c>
      <c r="I210" s="24">
        <v>1164729.0900000001</v>
      </c>
    </row>
    <row r="211" spans="1:9" x14ac:dyDescent="0.3">
      <c r="A211" s="21" t="s">
        <v>45</v>
      </c>
      <c r="B211" s="23">
        <v>11460</v>
      </c>
      <c r="C211" s="23">
        <v>25</v>
      </c>
      <c r="D211" s="23">
        <v>22</v>
      </c>
      <c r="E211" s="23">
        <v>12</v>
      </c>
      <c r="F211" s="23">
        <v>4</v>
      </c>
      <c r="G211" s="23">
        <v>19</v>
      </c>
      <c r="H211" s="23">
        <v>11542</v>
      </c>
      <c r="I211" s="24">
        <v>106406.36</v>
      </c>
    </row>
    <row r="212" spans="1:9" x14ac:dyDescent="0.3">
      <c r="A212" s="21" t="s">
        <v>46</v>
      </c>
      <c r="B212" s="23">
        <v>7093</v>
      </c>
      <c r="C212" s="23">
        <v>115</v>
      </c>
      <c r="D212" s="23">
        <v>28</v>
      </c>
      <c r="E212" s="23">
        <v>18</v>
      </c>
      <c r="F212" s="23">
        <v>6</v>
      </c>
      <c r="G212" s="23">
        <v>5</v>
      </c>
      <c r="H212" s="23">
        <v>7265</v>
      </c>
      <c r="I212" s="24">
        <v>68137.27</v>
      </c>
    </row>
    <row r="213" spans="1:9" x14ac:dyDescent="0.3">
      <c r="A213" s="21" t="s">
        <v>47</v>
      </c>
      <c r="B213" s="23">
        <v>1</v>
      </c>
      <c r="C213" s="23">
        <v>0</v>
      </c>
      <c r="D213" s="23">
        <v>0</v>
      </c>
      <c r="E213" s="23">
        <v>0</v>
      </c>
      <c r="F213" s="23">
        <v>0</v>
      </c>
      <c r="G213" s="23">
        <v>0</v>
      </c>
      <c r="H213" s="23">
        <v>1</v>
      </c>
      <c r="I213" s="24">
        <v>9.09</v>
      </c>
    </row>
    <row r="214" spans="1:9" x14ac:dyDescent="0.3">
      <c r="A214" s="21" t="s">
        <v>49</v>
      </c>
      <c r="B214" s="23">
        <v>213</v>
      </c>
      <c r="C214" s="23">
        <v>78</v>
      </c>
      <c r="D214" s="23">
        <v>120</v>
      </c>
      <c r="E214" s="23">
        <v>1</v>
      </c>
      <c r="F214" s="23">
        <v>20</v>
      </c>
      <c r="G214" s="23">
        <v>63</v>
      </c>
      <c r="H214" s="23">
        <v>495</v>
      </c>
      <c r="I214" s="24">
        <v>9393.64</v>
      </c>
    </row>
    <row r="215" spans="1:9" x14ac:dyDescent="0.3">
      <c r="A215" s="21" t="s">
        <v>50</v>
      </c>
      <c r="B215" s="23">
        <v>47</v>
      </c>
      <c r="C215" s="23">
        <v>2</v>
      </c>
      <c r="D215" s="23">
        <v>25</v>
      </c>
      <c r="E215" s="23">
        <v>0</v>
      </c>
      <c r="F215" s="23">
        <v>0</v>
      </c>
      <c r="G215" s="23">
        <v>0</v>
      </c>
      <c r="H215" s="23">
        <v>74</v>
      </c>
      <c r="I215" s="24">
        <v>1075.45</v>
      </c>
    </row>
    <row r="216" spans="1:9" x14ac:dyDescent="0.3">
      <c r="A216" s="21" t="s">
        <v>53</v>
      </c>
      <c r="B216" s="23">
        <v>54</v>
      </c>
      <c r="C216" s="23">
        <v>35</v>
      </c>
      <c r="D216" s="23">
        <v>0</v>
      </c>
      <c r="E216" s="23">
        <v>80</v>
      </c>
      <c r="F216" s="23">
        <v>0</v>
      </c>
      <c r="G216" s="23">
        <v>71</v>
      </c>
      <c r="H216" s="23">
        <v>240</v>
      </c>
      <c r="I216" s="24">
        <v>6351.82</v>
      </c>
    </row>
    <row r="217" spans="1:9" x14ac:dyDescent="0.3">
      <c r="A217" s="21" t="s">
        <v>55</v>
      </c>
      <c r="B217" s="23">
        <v>113</v>
      </c>
      <c r="C217" s="23">
        <v>93</v>
      </c>
      <c r="D217" s="23">
        <v>6</v>
      </c>
      <c r="E217" s="23">
        <v>0</v>
      </c>
      <c r="F217" s="23">
        <v>0</v>
      </c>
      <c r="G217" s="23">
        <v>0</v>
      </c>
      <c r="H217" s="23">
        <v>212</v>
      </c>
      <c r="I217" s="24">
        <v>2780.91</v>
      </c>
    </row>
    <row r="218" spans="1:9" x14ac:dyDescent="0.3">
      <c r="A218" s="21" t="s">
        <v>56</v>
      </c>
      <c r="B218" s="23">
        <v>15445</v>
      </c>
      <c r="C218" s="23">
        <v>306</v>
      </c>
      <c r="D218" s="23">
        <v>289</v>
      </c>
      <c r="E218" s="23">
        <v>5</v>
      </c>
      <c r="F218" s="23">
        <v>0</v>
      </c>
      <c r="G218" s="23">
        <v>0</v>
      </c>
      <c r="H218" s="23">
        <v>16045</v>
      </c>
      <c r="I218" s="24">
        <v>152947.26999999999</v>
      </c>
    </row>
    <row r="219" spans="1:9" x14ac:dyDescent="0.3">
      <c r="A219" s="21" t="s">
        <v>57</v>
      </c>
      <c r="B219" s="23">
        <v>37655</v>
      </c>
      <c r="C219" s="23">
        <v>2065</v>
      </c>
      <c r="D219" s="23">
        <v>1397</v>
      </c>
      <c r="E219" s="23">
        <v>303</v>
      </c>
      <c r="F219" s="23">
        <v>19</v>
      </c>
      <c r="G219" s="23">
        <v>101</v>
      </c>
      <c r="H219" s="23">
        <v>41540</v>
      </c>
      <c r="I219" s="24">
        <v>426464.55</v>
      </c>
    </row>
    <row r="220" spans="1:9" x14ac:dyDescent="0.3">
      <c r="A220" s="21"/>
      <c r="B220" s="23"/>
      <c r="C220" s="23"/>
      <c r="D220" s="23"/>
      <c r="E220" s="23"/>
      <c r="F220" s="23"/>
      <c r="G220" s="23"/>
      <c r="H220" s="23"/>
      <c r="I220" s="24"/>
    </row>
    <row r="221" spans="1:9" x14ac:dyDescent="0.3">
      <c r="A221" s="21" t="s">
        <v>8</v>
      </c>
      <c r="B221" s="23">
        <f>SUM(B207:B220)</f>
        <v>385798</v>
      </c>
      <c r="C221" s="23">
        <f t="shared" ref="C221:H221" si="10">SUM(C207:C220)</f>
        <v>27898</v>
      </c>
      <c r="D221" s="23">
        <f t="shared" si="10"/>
        <v>15862</v>
      </c>
      <c r="E221" s="23">
        <f t="shared" si="10"/>
        <v>4615</v>
      </c>
      <c r="F221" s="23">
        <f t="shared" si="10"/>
        <v>1399</v>
      </c>
      <c r="G221" s="23">
        <f t="shared" si="10"/>
        <v>2713</v>
      </c>
      <c r="H221" s="23">
        <f t="shared" si="10"/>
        <v>438285</v>
      </c>
      <c r="I221" s="53">
        <f>SUM(I207:I220)</f>
        <v>4679769.9999999991</v>
      </c>
    </row>
    <row r="223" spans="1:9" ht="15" thickBot="1" x14ac:dyDescent="0.35"/>
    <row r="224" spans="1:9" ht="16.2" thickBot="1" x14ac:dyDescent="0.35">
      <c r="A224" s="61" t="s">
        <v>117</v>
      </c>
      <c r="B224" s="62"/>
      <c r="C224" s="62"/>
      <c r="D224" s="62"/>
      <c r="E224" s="62"/>
      <c r="F224" s="62"/>
      <c r="G224" s="63"/>
      <c r="H224" s="64">
        <f>+$H$4</f>
        <v>2425612.4500000002</v>
      </c>
      <c r="I224" s="63"/>
    </row>
    <row r="225" spans="1:9" ht="15.6" x14ac:dyDescent="0.3">
      <c r="A225" s="18" t="s">
        <v>32</v>
      </c>
      <c r="B225" s="19" t="s">
        <v>33</v>
      </c>
      <c r="C225" s="19" t="s">
        <v>34</v>
      </c>
      <c r="D225" s="19" t="s">
        <v>35</v>
      </c>
      <c r="E225" s="19" t="s">
        <v>36</v>
      </c>
      <c r="F225" s="19" t="s">
        <v>37</v>
      </c>
      <c r="G225" s="19" t="s">
        <v>38</v>
      </c>
      <c r="H225" s="19" t="s">
        <v>8</v>
      </c>
      <c r="I225" s="20" t="s">
        <v>39</v>
      </c>
    </row>
    <row r="226" spans="1:9" x14ac:dyDescent="0.3">
      <c r="A226" s="21" t="s">
        <v>40</v>
      </c>
      <c r="B226" s="23">
        <v>15450</v>
      </c>
      <c r="C226" s="23">
        <v>440</v>
      </c>
      <c r="D226" s="23">
        <v>223</v>
      </c>
      <c r="E226" s="23">
        <v>54</v>
      </c>
      <c r="F226" s="23">
        <v>9</v>
      </c>
      <c r="G226" s="23">
        <v>25</v>
      </c>
      <c r="H226" s="23">
        <v>16201</v>
      </c>
      <c r="I226" s="24">
        <v>303352.73</v>
      </c>
    </row>
    <row r="227" spans="1:9" x14ac:dyDescent="0.3">
      <c r="A227" s="21" t="s">
        <v>41</v>
      </c>
      <c r="B227" s="23">
        <v>3333</v>
      </c>
      <c r="C227" s="23">
        <v>68</v>
      </c>
      <c r="D227" s="23">
        <v>92</v>
      </c>
      <c r="E227" s="23">
        <v>12</v>
      </c>
      <c r="F227" s="23">
        <v>4</v>
      </c>
      <c r="G227" s="23">
        <v>14</v>
      </c>
      <c r="H227" s="23">
        <v>3523</v>
      </c>
      <c r="I227" s="24">
        <v>66849.820000000007</v>
      </c>
    </row>
    <row r="228" spans="1:9" x14ac:dyDescent="0.3">
      <c r="A228" s="21" t="s">
        <v>42</v>
      </c>
      <c r="B228" s="23">
        <v>2212</v>
      </c>
      <c r="C228" s="23">
        <v>344</v>
      </c>
      <c r="D228" s="23">
        <v>181</v>
      </c>
      <c r="E228" s="23">
        <v>53</v>
      </c>
      <c r="F228" s="23">
        <v>14</v>
      </c>
      <c r="G228" s="23">
        <v>47</v>
      </c>
      <c r="H228" s="23">
        <v>2851</v>
      </c>
      <c r="I228" s="24">
        <v>60203.82</v>
      </c>
    </row>
    <row r="229" spans="1:9" x14ac:dyDescent="0.3">
      <c r="A229" s="21" t="s">
        <v>44</v>
      </c>
      <c r="B229" s="23">
        <v>19108</v>
      </c>
      <c r="C229" s="23">
        <v>6493</v>
      </c>
      <c r="D229" s="23">
        <v>3602</v>
      </c>
      <c r="E229" s="23">
        <v>1043</v>
      </c>
      <c r="F229" s="23">
        <v>344</v>
      </c>
      <c r="G229" s="23">
        <v>423</v>
      </c>
      <c r="H229" s="23">
        <v>31013</v>
      </c>
      <c r="I229" s="24">
        <v>712661.77</v>
      </c>
    </row>
    <row r="230" spans="1:9" x14ac:dyDescent="0.3">
      <c r="A230" s="21" t="s">
        <v>47</v>
      </c>
      <c r="B230" s="23">
        <v>23</v>
      </c>
      <c r="C230" s="23">
        <v>0</v>
      </c>
      <c r="D230" s="23">
        <v>1</v>
      </c>
      <c r="E230" s="23">
        <v>0</v>
      </c>
      <c r="F230" s="23">
        <v>0</v>
      </c>
      <c r="G230" s="23">
        <v>0</v>
      </c>
      <c r="H230" s="23">
        <v>24</v>
      </c>
      <c r="I230" s="24">
        <v>452.55</v>
      </c>
    </row>
    <row r="231" spans="1:9" x14ac:dyDescent="0.3">
      <c r="A231" s="21" t="s">
        <v>49</v>
      </c>
      <c r="B231" s="23">
        <v>85</v>
      </c>
      <c r="C231" s="23">
        <v>2</v>
      </c>
      <c r="D231" s="23">
        <v>3</v>
      </c>
      <c r="E231" s="23">
        <v>2</v>
      </c>
      <c r="F231" s="23">
        <v>0</v>
      </c>
      <c r="G231" s="23">
        <v>0</v>
      </c>
      <c r="H231" s="23">
        <v>92</v>
      </c>
      <c r="I231" s="24">
        <v>1781.73</v>
      </c>
    </row>
    <row r="232" spans="1:9" x14ac:dyDescent="0.3">
      <c r="A232" s="21" t="s">
        <v>50</v>
      </c>
      <c r="B232" s="23">
        <v>635</v>
      </c>
      <c r="C232" s="23">
        <v>298</v>
      </c>
      <c r="D232" s="23">
        <v>252</v>
      </c>
      <c r="E232" s="23">
        <v>0</v>
      </c>
      <c r="F232" s="23">
        <v>0</v>
      </c>
      <c r="G232" s="23">
        <v>0</v>
      </c>
      <c r="H232" s="23">
        <v>1185</v>
      </c>
      <c r="I232" s="24">
        <v>27506.09</v>
      </c>
    </row>
    <row r="233" spans="1:9" x14ac:dyDescent="0.3">
      <c r="A233" s="21" t="s">
        <v>52</v>
      </c>
      <c r="B233" s="23">
        <v>5</v>
      </c>
      <c r="C233" s="23">
        <v>0</v>
      </c>
      <c r="D233" s="23">
        <v>0</v>
      </c>
      <c r="E233" s="23">
        <v>0</v>
      </c>
      <c r="F233" s="23">
        <v>0</v>
      </c>
      <c r="G233" s="23">
        <v>0</v>
      </c>
      <c r="H233" s="23">
        <v>5</v>
      </c>
      <c r="I233" s="24">
        <v>90.91</v>
      </c>
    </row>
    <row r="234" spans="1:9" x14ac:dyDescent="0.3">
      <c r="A234" s="21" t="s">
        <v>53</v>
      </c>
      <c r="B234" s="23">
        <v>65</v>
      </c>
      <c r="C234" s="23">
        <v>12</v>
      </c>
      <c r="D234" s="23">
        <v>7</v>
      </c>
      <c r="E234" s="23">
        <v>30</v>
      </c>
      <c r="F234" s="23">
        <v>1</v>
      </c>
      <c r="G234" s="23">
        <v>50</v>
      </c>
      <c r="H234" s="23">
        <v>165</v>
      </c>
      <c r="I234" s="24">
        <v>5613.73</v>
      </c>
    </row>
    <row r="235" spans="1:9" x14ac:dyDescent="0.3">
      <c r="A235" s="21" t="s">
        <v>55</v>
      </c>
      <c r="B235" s="23">
        <v>607</v>
      </c>
      <c r="C235" s="23">
        <v>277</v>
      </c>
      <c r="D235" s="23">
        <v>0</v>
      </c>
      <c r="E235" s="23">
        <v>0</v>
      </c>
      <c r="F235" s="23">
        <v>0</v>
      </c>
      <c r="G235" s="23">
        <v>0</v>
      </c>
      <c r="H235" s="23">
        <v>884</v>
      </c>
      <c r="I235" s="24">
        <v>17822.86</v>
      </c>
    </row>
    <row r="236" spans="1:9" x14ac:dyDescent="0.3">
      <c r="A236" s="21" t="s">
        <v>56</v>
      </c>
      <c r="B236" s="23">
        <v>3</v>
      </c>
      <c r="C236" s="23">
        <v>0</v>
      </c>
      <c r="D236" s="23">
        <v>0</v>
      </c>
      <c r="E236" s="23">
        <v>0</v>
      </c>
      <c r="F236" s="23">
        <v>0</v>
      </c>
      <c r="G236" s="23">
        <v>0</v>
      </c>
      <c r="H236" s="23">
        <v>3</v>
      </c>
      <c r="I236" s="24">
        <v>54.55</v>
      </c>
    </row>
    <row r="237" spans="1:9" x14ac:dyDescent="0.3">
      <c r="A237" s="21"/>
      <c r="B237" s="23"/>
      <c r="C237" s="23"/>
      <c r="D237" s="23"/>
      <c r="E237" s="23"/>
      <c r="F237" s="23"/>
      <c r="G237" s="23"/>
      <c r="H237" s="23"/>
      <c r="I237" s="24"/>
    </row>
    <row r="238" spans="1:9" x14ac:dyDescent="0.3">
      <c r="A238" s="21" t="s">
        <v>8</v>
      </c>
      <c r="B238" s="23">
        <f t="shared" ref="B238:H238" si="11">SUM(B226:B237)</f>
        <v>41526</v>
      </c>
      <c r="C238" s="23">
        <f t="shared" si="11"/>
        <v>7934</v>
      </c>
      <c r="D238" s="23">
        <f t="shared" si="11"/>
        <v>4361</v>
      </c>
      <c r="E238" s="23">
        <f t="shared" si="11"/>
        <v>1194</v>
      </c>
      <c r="F238" s="23">
        <f t="shared" si="11"/>
        <v>372</v>
      </c>
      <c r="G238" s="23">
        <f t="shared" si="11"/>
        <v>559</v>
      </c>
      <c r="H238" s="23">
        <f t="shared" si="11"/>
        <v>55946</v>
      </c>
      <c r="I238" s="24">
        <f>SUM(I226:I237)</f>
        <v>1196390.5600000003</v>
      </c>
    </row>
    <row r="239" spans="1:9" x14ac:dyDescent="0.3">
      <c r="A239" s="25"/>
      <c r="B239" s="27"/>
      <c r="C239" s="27"/>
      <c r="D239" s="27"/>
      <c r="E239" s="27"/>
      <c r="F239" s="27"/>
      <c r="G239" s="27"/>
      <c r="H239" s="27"/>
      <c r="I239" s="28"/>
    </row>
    <row r="240" spans="1:9" ht="15" thickBot="1" x14ac:dyDescent="0.35">
      <c r="A240" s="25"/>
      <c r="B240" s="27"/>
      <c r="C240" s="27"/>
      <c r="D240" s="27"/>
      <c r="E240" s="27"/>
      <c r="F240" s="27"/>
      <c r="G240" s="27"/>
      <c r="H240" s="27"/>
      <c r="I240" s="28"/>
    </row>
    <row r="241" spans="1:9" ht="16.2" thickBot="1" x14ac:dyDescent="0.35">
      <c r="A241" s="61" t="s">
        <v>76</v>
      </c>
      <c r="B241" s="62"/>
      <c r="C241" s="62"/>
      <c r="D241" s="62"/>
      <c r="E241" s="62"/>
      <c r="F241" s="62"/>
      <c r="G241" s="63"/>
      <c r="H241" s="64">
        <f>+$H$4</f>
        <v>2425612.4500000002</v>
      </c>
      <c r="I241" s="63"/>
    </row>
    <row r="242" spans="1:9" ht="15.6" x14ac:dyDescent="0.3">
      <c r="A242" s="18" t="s">
        <v>32</v>
      </c>
      <c r="B242" s="19" t="s">
        <v>33</v>
      </c>
      <c r="C242" s="19" t="s">
        <v>34</v>
      </c>
      <c r="D242" s="19" t="s">
        <v>35</v>
      </c>
      <c r="E242" s="19" t="s">
        <v>36</v>
      </c>
      <c r="F242" s="19" t="s">
        <v>37</v>
      </c>
      <c r="G242" s="19" t="s">
        <v>38</v>
      </c>
      <c r="H242" s="19" t="s">
        <v>8</v>
      </c>
      <c r="I242" s="20" t="s">
        <v>39</v>
      </c>
    </row>
    <row r="243" spans="1:9" x14ac:dyDescent="0.3">
      <c r="A243" s="21" t="s">
        <v>40</v>
      </c>
      <c r="B243" s="23">
        <v>6767</v>
      </c>
      <c r="C243" s="23">
        <v>207</v>
      </c>
      <c r="D243" s="23">
        <v>223</v>
      </c>
      <c r="E243" s="23">
        <v>49</v>
      </c>
      <c r="F243" s="23">
        <v>6</v>
      </c>
      <c r="G243" s="23">
        <v>41</v>
      </c>
      <c r="H243" s="23">
        <v>7293</v>
      </c>
      <c r="I243" s="24">
        <v>279667.77</v>
      </c>
    </row>
    <row r="244" spans="1:9" x14ac:dyDescent="0.3">
      <c r="A244" s="21" t="s">
        <v>41</v>
      </c>
      <c r="B244" s="23">
        <v>1107</v>
      </c>
      <c r="C244" s="23">
        <v>60</v>
      </c>
      <c r="D244" s="23">
        <v>41</v>
      </c>
      <c r="E244" s="23">
        <v>9</v>
      </c>
      <c r="F244" s="23">
        <v>3</v>
      </c>
      <c r="G244" s="23">
        <v>7</v>
      </c>
      <c r="H244" s="23">
        <v>1227</v>
      </c>
      <c r="I244" s="24">
        <v>47604.14</v>
      </c>
    </row>
    <row r="245" spans="1:9" x14ac:dyDescent="0.3">
      <c r="A245" s="21" t="s">
        <v>42</v>
      </c>
      <c r="B245" s="23">
        <v>2188</v>
      </c>
      <c r="C245" s="23">
        <v>301</v>
      </c>
      <c r="D245" s="23">
        <v>194</v>
      </c>
      <c r="E245" s="23">
        <v>41</v>
      </c>
      <c r="F245" s="23">
        <v>9</v>
      </c>
      <c r="G245" s="23">
        <v>21</v>
      </c>
      <c r="H245" s="23">
        <v>2754</v>
      </c>
      <c r="I245" s="24">
        <v>113312.41</v>
      </c>
    </row>
    <row r="246" spans="1:9" x14ac:dyDescent="0.3">
      <c r="A246" s="21" t="s">
        <v>68</v>
      </c>
      <c r="B246" s="23">
        <v>11</v>
      </c>
      <c r="C246" s="23">
        <v>0</v>
      </c>
      <c r="D246" s="23">
        <v>0</v>
      </c>
      <c r="E246" s="23">
        <v>0</v>
      </c>
      <c r="F246" s="23">
        <v>0</v>
      </c>
      <c r="G246" s="23">
        <v>0</v>
      </c>
      <c r="H246" s="23">
        <v>11</v>
      </c>
      <c r="I246" s="24">
        <v>400</v>
      </c>
    </row>
    <row r="247" spans="1:9" x14ac:dyDescent="0.3">
      <c r="A247" s="21" t="s">
        <v>44</v>
      </c>
      <c r="B247" s="23">
        <v>7686</v>
      </c>
      <c r="C247" s="23">
        <v>2976</v>
      </c>
      <c r="D247" s="23">
        <v>1740</v>
      </c>
      <c r="E247" s="23">
        <v>860</v>
      </c>
      <c r="F247" s="23">
        <v>222</v>
      </c>
      <c r="G247" s="23">
        <v>346</v>
      </c>
      <c r="H247" s="23">
        <v>13830</v>
      </c>
      <c r="I247" s="24">
        <v>665102.64</v>
      </c>
    </row>
    <row r="248" spans="1:9" x14ac:dyDescent="0.3">
      <c r="A248" s="21" t="s">
        <v>47</v>
      </c>
      <c r="B248" s="23">
        <v>70</v>
      </c>
      <c r="C248" s="23">
        <v>10</v>
      </c>
      <c r="D248" s="23">
        <v>8</v>
      </c>
      <c r="E248" s="23">
        <v>0</v>
      </c>
      <c r="F248" s="23">
        <v>0</v>
      </c>
      <c r="G248" s="23">
        <v>0</v>
      </c>
      <c r="H248" s="23">
        <v>88</v>
      </c>
      <c r="I248" s="24">
        <v>3560.36</v>
      </c>
    </row>
    <row r="249" spans="1:9" x14ac:dyDescent="0.3">
      <c r="A249" s="21" t="s">
        <v>49</v>
      </c>
      <c r="B249" s="23">
        <v>54</v>
      </c>
      <c r="C249" s="23">
        <v>25</v>
      </c>
      <c r="D249" s="23">
        <v>5</v>
      </c>
      <c r="E249" s="23">
        <v>0</v>
      </c>
      <c r="F249" s="23">
        <v>2</v>
      </c>
      <c r="G249" s="23">
        <v>5</v>
      </c>
      <c r="H249" s="23">
        <v>91</v>
      </c>
      <c r="I249" s="24">
        <v>4188.32</v>
      </c>
    </row>
    <row r="250" spans="1:9" x14ac:dyDescent="0.3">
      <c r="A250" s="21" t="s">
        <v>50</v>
      </c>
      <c r="B250" s="23">
        <v>230</v>
      </c>
      <c r="C250" s="23">
        <v>394</v>
      </c>
      <c r="D250" s="23">
        <v>257</v>
      </c>
      <c r="E250" s="23">
        <v>0</v>
      </c>
      <c r="F250" s="23">
        <v>0</v>
      </c>
      <c r="G250" s="23">
        <v>0</v>
      </c>
      <c r="H250" s="23">
        <v>881</v>
      </c>
      <c r="I250" s="24">
        <v>44446.36</v>
      </c>
    </row>
    <row r="251" spans="1:9" x14ac:dyDescent="0.3">
      <c r="A251" s="21" t="s">
        <v>52</v>
      </c>
      <c r="B251" s="23">
        <v>5</v>
      </c>
      <c r="C251" s="23">
        <v>1</v>
      </c>
      <c r="D251" s="23">
        <v>0</v>
      </c>
      <c r="E251" s="23">
        <v>0</v>
      </c>
      <c r="F251" s="23">
        <v>0</v>
      </c>
      <c r="G251" s="23">
        <v>0</v>
      </c>
      <c r="H251" s="23">
        <v>6</v>
      </c>
      <c r="I251" s="24">
        <v>229.64</v>
      </c>
    </row>
    <row r="252" spans="1:9" x14ac:dyDescent="0.3">
      <c r="A252" s="21" t="s">
        <v>53</v>
      </c>
      <c r="B252" s="23">
        <v>49</v>
      </c>
      <c r="C252" s="23">
        <v>35</v>
      </c>
      <c r="D252" s="23">
        <v>24</v>
      </c>
      <c r="E252" s="23">
        <v>28</v>
      </c>
      <c r="F252" s="23">
        <v>4</v>
      </c>
      <c r="G252" s="23">
        <v>75</v>
      </c>
      <c r="H252" s="23">
        <v>215</v>
      </c>
      <c r="I252" s="24">
        <v>15322.23</v>
      </c>
    </row>
    <row r="253" spans="1:9" x14ac:dyDescent="0.3">
      <c r="A253" s="21" t="s">
        <v>55</v>
      </c>
      <c r="B253" s="23">
        <v>297</v>
      </c>
      <c r="C253" s="23">
        <v>309</v>
      </c>
      <c r="D253" s="23">
        <v>0</v>
      </c>
      <c r="E253" s="23">
        <v>0</v>
      </c>
      <c r="F253" s="23">
        <v>0</v>
      </c>
      <c r="G253" s="23">
        <v>0</v>
      </c>
      <c r="H253" s="23">
        <v>606</v>
      </c>
      <c r="I253" s="24">
        <v>25575.82</v>
      </c>
    </row>
    <row r="254" spans="1:9" x14ac:dyDescent="0.3">
      <c r="A254" s="21"/>
      <c r="B254" s="23"/>
      <c r="C254" s="23"/>
      <c r="D254" s="23"/>
      <c r="E254" s="23"/>
      <c r="F254" s="23"/>
      <c r="G254" s="23"/>
      <c r="H254" s="23"/>
      <c r="I254" s="24"/>
    </row>
    <row r="255" spans="1:9" x14ac:dyDescent="0.3">
      <c r="A255" s="21" t="s">
        <v>8</v>
      </c>
      <c r="B255" s="23">
        <v>18464</v>
      </c>
      <c r="C255" s="23">
        <v>4318</v>
      </c>
      <c r="D255" s="23">
        <v>2492</v>
      </c>
      <c r="E255" s="23">
        <v>987</v>
      </c>
      <c r="F255" s="23">
        <v>246</v>
      </c>
      <c r="G255" s="23">
        <v>495</v>
      </c>
      <c r="H255" s="23">
        <v>27002</v>
      </c>
      <c r="I255" s="24">
        <v>1199409.69</v>
      </c>
    </row>
    <row r="256" spans="1:9" ht="15" thickBot="1" x14ac:dyDescent="0.35">
      <c r="A256" s="29"/>
      <c r="B256" s="30"/>
      <c r="C256" s="30"/>
      <c r="D256" s="30"/>
      <c r="E256" s="30"/>
      <c r="F256" s="30"/>
      <c r="G256" s="30"/>
      <c r="H256" s="30"/>
      <c r="I256" s="31"/>
    </row>
    <row r="257" spans="1:9" ht="16.2" thickBot="1" x14ac:dyDescent="0.35">
      <c r="A257" s="61" t="s">
        <v>77</v>
      </c>
      <c r="B257" s="62"/>
      <c r="C257" s="62"/>
      <c r="D257" s="62"/>
      <c r="E257" s="62"/>
      <c r="F257" s="62"/>
      <c r="G257" s="63"/>
      <c r="H257" s="64">
        <f>+$H$4</f>
        <v>2425612.4500000002</v>
      </c>
      <c r="I257" s="63"/>
    </row>
    <row r="258" spans="1:9" ht="15.6" x14ac:dyDescent="0.3">
      <c r="A258" s="18" t="s">
        <v>32</v>
      </c>
      <c r="B258" s="19" t="s">
        <v>33</v>
      </c>
      <c r="C258" s="19" t="s">
        <v>34</v>
      </c>
      <c r="D258" s="19" t="s">
        <v>35</v>
      </c>
      <c r="E258" s="19" t="s">
        <v>36</v>
      </c>
      <c r="F258" s="19" t="s">
        <v>37</v>
      </c>
      <c r="G258" s="19" t="s">
        <v>38</v>
      </c>
      <c r="H258" s="19" t="s">
        <v>8</v>
      </c>
      <c r="I258" s="20" t="s">
        <v>39</v>
      </c>
    </row>
    <row r="259" spans="1:9" x14ac:dyDescent="0.3">
      <c r="A259" s="21" t="s">
        <v>40</v>
      </c>
      <c r="B259" s="23">
        <v>1793</v>
      </c>
      <c r="C259" s="23">
        <v>3</v>
      </c>
      <c r="D259" s="23">
        <v>7</v>
      </c>
      <c r="E259" s="23">
        <v>3</v>
      </c>
      <c r="F259" s="23">
        <v>0</v>
      </c>
      <c r="G259" s="23">
        <v>0</v>
      </c>
      <c r="H259" s="23">
        <v>1806</v>
      </c>
      <c r="I259" s="24">
        <v>105614.18</v>
      </c>
    </row>
    <row r="260" spans="1:9" x14ac:dyDescent="0.3">
      <c r="A260" s="21" t="s">
        <v>41</v>
      </c>
      <c r="B260" s="23">
        <v>386</v>
      </c>
      <c r="C260" s="23">
        <v>1</v>
      </c>
      <c r="D260" s="23">
        <v>0</v>
      </c>
      <c r="E260" s="23">
        <v>0</v>
      </c>
      <c r="F260" s="23">
        <v>0</v>
      </c>
      <c r="G260" s="23">
        <v>0</v>
      </c>
      <c r="H260" s="23">
        <v>387</v>
      </c>
      <c r="I260" s="24">
        <v>22414.32</v>
      </c>
    </row>
    <row r="261" spans="1:9" x14ac:dyDescent="0.3">
      <c r="A261" s="21" t="s">
        <v>42</v>
      </c>
      <c r="B261" s="23">
        <v>455</v>
      </c>
      <c r="C261" s="23">
        <v>11</v>
      </c>
      <c r="D261" s="23">
        <v>2</v>
      </c>
      <c r="E261" s="23">
        <v>0</v>
      </c>
      <c r="F261" s="23">
        <v>0</v>
      </c>
      <c r="G261" s="23">
        <v>0</v>
      </c>
      <c r="H261" s="23">
        <v>468</v>
      </c>
      <c r="I261" s="24">
        <v>27851.64</v>
      </c>
    </row>
    <row r="262" spans="1:9" x14ac:dyDescent="0.3">
      <c r="A262" s="21" t="s">
        <v>44</v>
      </c>
      <c r="B262" s="23">
        <v>921</v>
      </c>
      <c r="C262" s="23">
        <v>22</v>
      </c>
      <c r="D262" s="23">
        <v>17</v>
      </c>
      <c r="E262" s="23">
        <v>2</v>
      </c>
      <c r="F262" s="23">
        <v>0</v>
      </c>
      <c r="G262" s="23">
        <v>0</v>
      </c>
      <c r="H262" s="23">
        <v>962</v>
      </c>
      <c r="I262" s="24">
        <v>58756.41</v>
      </c>
    </row>
    <row r="263" spans="1:9" x14ac:dyDescent="0.3">
      <c r="A263" s="21" t="s">
        <v>47</v>
      </c>
      <c r="B263" s="23">
        <v>1</v>
      </c>
      <c r="C263" s="23">
        <v>1</v>
      </c>
      <c r="D263" s="23">
        <v>0</v>
      </c>
      <c r="E263" s="23">
        <v>0</v>
      </c>
      <c r="F263" s="23">
        <v>0</v>
      </c>
      <c r="G263" s="23">
        <v>0</v>
      </c>
      <c r="H263" s="23">
        <v>2</v>
      </c>
      <c r="I263" s="24">
        <v>171.82</v>
      </c>
    </row>
    <row r="264" spans="1:9" x14ac:dyDescent="0.3">
      <c r="A264" s="21" t="s">
        <v>50</v>
      </c>
      <c r="B264" s="23">
        <v>9</v>
      </c>
      <c r="C264" s="23">
        <v>1</v>
      </c>
      <c r="D264" s="23">
        <v>0</v>
      </c>
      <c r="E264" s="23">
        <v>0</v>
      </c>
      <c r="F264" s="23">
        <v>0</v>
      </c>
      <c r="G264" s="23">
        <v>0</v>
      </c>
      <c r="H264" s="23">
        <v>10</v>
      </c>
      <c r="I264" s="24">
        <v>634</v>
      </c>
    </row>
    <row r="265" spans="1:9" x14ac:dyDescent="0.3">
      <c r="A265" s="21" t="s">
        <v>52</v>
      </c>
      <c r="B265" s="23">
        <v>1</v>
      </c>
      <c r="C265" s="23">
        <v>0</v>
      </c>
      <c r="D265" s="23">
        <v>0</v>
      </c>
      <c r="E265" s="23">
        <v>0</v>
      </c>
      <c r="F265" s="23">
        <v>0</v>
      </c>
      <c r="G265" s="23">
        <v>0</v>
      </c>
      <c r="H265" s="23">
        <v>1</v>
      </c>
      <c r="I265" s="24">
        <v>57.77</v>
      </c>
    </row>
    <row r="266" spans="1:9" x14ac:dyDescent="0.3">
      <c r="A266" s="21" t="s">
        <v>53</v>
      </c>
      <c r="B266" s="23">
        <v>2</v>
      </c>
      <c r="C266" s="23">
        <v>0</v>
      </c>
      <c r="D266" s="23">
        <v>0</v>
      </c>
      <c r="E266" s="23">
        <v>0</v>
      </c>
      <c r="F266" s="23">
        <v>0</v>
      </c>
      <c r="G266" s="23">
        <v>0</v>
      </c>
      <c r="H266" s="23">
        <v>2</v>
      </c>
      <c r="I266" s="24">
        <v>115.55</v>
      </c>
    </row>
    <row r="267" spans="1:9" x14ac:dyDescent="0.3">
      <c r="A267" s="21" t="s">
        <v>55</v>
      </c>
      <c r="B267" s="23">
        <v>23</v>
      </c>
      <c r="C267" s="23">
        <v>4</v>
      </c>
      <c r="D267" s="23">
        <v>0</v>
      </c>
      <c r="E267" s="23">
        <v>0</v>
      </c>
      <c r="F267" s="23">
        <v>0</v>
      </c>
      <c r="G267" s="23">
        <v>0</v>
      </c>
      <c r="H267" s="23">
        <v>27</v>
      </c>
      <c r="I267" s="24">
        <v>1784.95</v>
      </c>
    </row>
    <row r="268" spans="1:9" x14ac:dyDescent="0.3">
      <c r="A268" s="21"/>
      <c r="B268" s="23"/>
      <c r="C268" s="23"/>
      <c r="D268" s="23"/>
      <c r="E268" s="23"/>
      <c r="F268" s="23"/>
      <c r="G268" s="23"/>
      <c r="H268" s="23"/>
      <c r="I268" s="24"/>
    </row>
    <row r="269" spans="1:9" x14ac:dyDescent="0.3">
      <c r="A269" s="21"/>
      <c r="B269" s="23"/>
      <c r="C269" s="23"/>
      <c r="D269" s="23"/>
      <c r="E269" s="23"/>
      <c r="F269" s="23"/>
      <c r="G269" s="23"/>
      <c r="H269" s="23"/>
      <c r="I269" s="24"/>
    </row>
    <row r="270" spans="1:9" x14ac:dyDescent="0.3">
      <c r="A270" s="21" t="s">
        <v>8</v>
      </c>
      <c r="B270" s="23">
        <f t="shared" ref="B270:H270" si="12">SUM(B259:B269)</f>
        <v>3591</v>
      </c>
      <c r="C270" s="23">
        <f t="shared" si="12"/>
        <v>43</v>
      </c>
      <c r="D270" s="23">
        <f t="shared" si="12"/>
        <v>26</v>
      </c>
      <c r="E270" s="23">
        <f t="shared" si="12"/>
        <v>5</v>
      </c>
      <c r="F270" s="23">
        <f t="shared" si="12"/>
        <v>0</v>
      </c>
      <c r="G270" s="23">
        <f t="shared" si="12"/>
        <v>0</v>
      </c>
      <c r="H270" s="23">
        <f t="shared" si="12"/>
        <v>3665</v>
      </c>
      <c r="I270" s="24">
        <f>SUM(I259:I269)</f>
        <v>217400.64</v>
      </c>
    </row>
    <row r="271" spans="1:9" ht="15" thickBot="1" x14ac:dyDescent="0.35">
      <c r="A271" s="29"/>
      <c r="B271" s="30"/>
      <c r="C271" s="30"/>
      <c r="D271" s="30"/>
      <c r="E271" s="30"/>
      <c r="F271" s="30"/>
      <c r="G271" s="30"/>
      <c r="H271" s="30"/>
      <c r="I271" s="31"/>
    </row>
    <row r="272" spans="1:9" ht="16.2" thickBot="1" x14ac:dyDescent="0.35">
      <c r="A272" s="61" t="s">
        <v>78</v>
      </c>
      <c r="B272" s="62"/>
      <c r="C272" s="62"/>
      <c r="D272" s="62"/>
      <c r="E272" s="62"/>
      <c r="F272" s="62"/>
      <c r="G272" s="63"/>
      <c r="H272" s="64">
        <f>+$H$4</f>
        <v>2425612.4500000002</v>
      </c>
      <c r="I272" s="63"/>
    </row>
    <row r="273" spans="1:9" ht="15.6" x14ac:dyDescent="0.3">
      <c r="A273" s="18" t="s">
        <v>32</v>
      </c>
      <c r="B273" s="19" t="s">
        <v>33</v>
      </c>
      <c r="C273" s="19" t="s">
        <v>34</v>
      </c>
      <c r="D273" s="19" t="s">
        <v>35</v>
      </c>
      <c r="E273" s="19" t="s">
        <v>36</v>
      </c>
      <c r="F273" s="19" t="s">
        <v>37</v>
      </c>
      <c r="G273" s="19" t="s">
        <v>38</v>
      </c>
      <c r="H273" s="19" t="s">
        <v>8</v>
      </c>
      <c r="I273" s="20" t="s">
        <v>39</v>
      </c>
    </row>
    <row r="274" spans="1:9" x14ac:dyDescent="0.3">
      <c r="A274" s="21" t="s">
        <v>40</v>
      </c>
      <c r="B274" s="23">
        <v>1834</v>
      </c>
      <c r="C274" s="23">
        <v>10</v>
      </c>
      <c r="D274" s="23">
        <v>6</v>
      </c>
      <c r="E274" s="23">
        <v>1</v>
      </c>
      <c r="F274" s="23">
        <v>1</v>
      </c>
      <c r="G274" s="23">
        <v>3</v>
      </c>
      <c r="H274" s="23">
        <v>1855</v>
      </c>
      <c r="I274" s="24">
        <v>68294.41</v>
      </c>
    </row>
    <row r="275" spans="1:9" x14ac:dyDescent="0.3">
      <c r="A275" s="21" t="s">
        <v>41</v>
      </c>
      <c r="B275" s="23">
        <v>252</v>
      </c>
      <c r="C275" s="23">
        <v>3</v>
      </c>
      <c r="D275" s="23">
        <v>0</v>
      </c>
      <c r="E275" s="23">
        <v>0</v>
      </c>
      <c r="F275" s="23">
        <v>0</v>
      </c>
      <c r="G275" s="23">
        <v>0</v>
      </c>
      <c r="H275" s="23">
        <v>255</v>
      </c>
      <c r="I275" s="24">
        <v>9320.18</v>
      </c>
    </row>
    <row r="276" spans="1:9" x14ac:dyDescent="0.3">
      <c r="A276" s="21" t="s">
        <v>42</v>
      </c>
      <c r="B276" s="23">
        <v>409</v>
      </c>
      <c r="C276" s="23">
        <v>4</v>
      </c>
      <c r="D276" s="23">
        <v>1</v>
      </c>
      <c r="E276" s="23">
        <v>1</v>
      </c>
      <c r="F276" s="23">
        <v>0</v>
      </c>
      <c r="G276" s="23">
        <v>0</v>
      </c>
      <c r="H276" s="23">
        <v>415</v>
      </c>
      <c r="I276" s="24">
        <v>15286.64</v>
      </c>
    </row>
    <row r="277" spans="1:9" x14ac:dyDescent="0.3">
      <c r="A277" s="21" t="s">
        <v>44</v>
      </c>
      <c r="B277" s="23">
        <v>1533</v>
      </c>
      <c r="C277" s="23">
        <v>47</v>
      </c>
      <c r="D277" s="23">
        <v>30</v>
      </c>
      <c r="E277" s="23">
        <v>3</v>
      </c>
      <c r="F277" s="23">
        <v>0</v>
      </c>
      <c r="G277" s="23">
        <v>10</v>
      </c>
      <c r="H277" s="23">
        <v>1623</v>
      </c>
      <c r="I277" s="24">
        <v>63556.5</v>
      </c>
    </row>
    <row r="278" spans="1:9" x14ac:dyDescent="0.3">
      <c r="A278" s="21" t="s">
        <v>47</v>
      </c>
      <c r="B278" s="23">
        <v>13</v>
      </c>
      <c r="C278" s="23">
        <v>0</v>
      </c>
      <c r="D278" s="23">
        <v>0</v>
      </c>
      <c r="E278" s="23">
        <v>0</v>
      </c>
      <c r="F278" s="23">
        <v>0</v>
      </c>
      <c r="G278" s="23">
        <v>0</v>
      </c>
      <c r="H278" s="23">
        <v>13</v>
      </c>
      <c r="I278" s="24">
        <v>469.77</v>
      </c>
    </row>
    <row r="279" spans="1:9" x14ac:dyDescent="0.3">
      <c r="A279" s="21" t="s">
        <v>49</v>
      </c>
      <c r="B279" s="23">
        <v>1</v>
      </c>
      <c r="C279" s="23">
        <v>0</v>
      </c>
      <c r="D279" s="23">
        <v>0</v>
      </c>
      <c r="E279" s="23">
        <v>0</v>
      </c>
      <c r="F279" s="23">
        <v>0</v>
      </c>
      <c r="G279" s="23">
        <v>0</v>
      </c>
      <c r="H279" s="23">
        <v>1</v>
      </c>
      <c r="I279" s="24">
        <v>36.14</v>
      </c>
    </row>
    <row r="280" spans="1:9" x14ac:dyDescent="0.3">
      <c r="A280" s="21" t="s">
        <v>50</v>
      </c>
      <c r="B280" s="23">
        <v>30</v>
      </c>
      <c r="C280" s="23">
        <v>3</v>
      </c>
      <c r="D280" s="23">
        <v>5</v>
      </c>
      <c r="E280" s="23">
        <v>0</v>
      </c>
      <c r="F280" s="23">
        <v>0</v>
      </c>
      <c r="G280" s="23">
        <v>0</v>
      </c>
      <c r="H280" s="23">
        <v>38</v>
      </c>
      <c r="I280" s="24">
        <v>1783.14</v>
      </c>
    </row>
    <row r="281" spans="1:9" x14ac:dyDescent="0.3">
      <c r="A281" s="21" t="s">
        <v>52</v>
      </c>
      <c r="B281" s="23">
        <v>2</v>
      </c>
      <c r="C281" s="23">
        <v>0</v>
      </c>
      <c r="D281" s="23">
        <v>0</v>
      </c>
      <c r="E281" s="23">
        <v>0</v>
      </c>
      <c r="F281" s="23">
        <v>0</v>
      </c>
      <c r="G281" s="23">
        <v>0</v>
      </c>
      <c r="H281" s="23">
        <v>2</v>
      </c>
      <c r="I281" s="24">
        <v>72.27</v>
      </c>
    </row>
    <row r="282" spans="1:9" x14ac:dyDescent="0.3">
      <c r="A282" s="21" t="s">
        <v>53</v>
      </c>
      <c r="B282" s="23">
        <v>4</v>
      </c>
      <c r="C282" s="23">
        <v>0</v>
      </c>
      <c r="D282" s="23">
        <v>0</v>
      </c>
      <c r="E282" s="23">
        <v>0</v>
      </c>
      <c r="F282" s="23">
        <v>0</v>
      </c>
      <c r="G282" s="23">
        <v>1</v>
      </c>
      <c r="H282" s="23">
        <v>5</v>
      </c>
      <c r="I282" s="24">
        <v>296.95</v>
      </c>
    </row>
    <row r="283" spans="1:9" x14ac:dyDescent="0.3">
      <c r="A283" s="21" t="s">
        <v>55</v>
      </c>
      <c r="B283" s="23">
        <v>51</v>
      </c>
      <c r="C283" s="23">
        <v>2</v>
      </c>
      <c r="D283" s="23">
        <v>0</v>
      </c>
      <c r="E283" s="23">
        <v>0</v>
      </c>
      <c r="F283" s="23">
        <v>0</v>
      </c>
      <c r="G283" s="23">
        <v>0</v>
      </c>
      <c r="H283" s="23">
        <v>53</v>
      </c>
      <c r="I283" s="24">
        <v>1985.5</v>
      </c>
    </row>
    <row r="284" spans="1:9" x14ac:dyDescent="0.3">
      <c r="A284" s="21"/>
      <c r="B284" s="23"/>
      <c r="C284" s="23"/>
      <c r="D284" s="23"/>
      <c r="E284" s="23"/>
      <c r="F284" s="23"/>
      <c r="G284" s="23"/>
      <c r="H284" s="23"/>
      <c r="I284" s="24"/>
    </row>
    <row r="285" spans="1:9" x14ac:dyDescent="0.3">
      <c r="A285" s="21" t="s">
        <v>8</v>
      </c>
      <c r="B285" s="23">
        <f>SUM(B274:B284)</f>
        <v>4129</v>
      </c>
      <c r="C285" s="23">
        <f t="shared" ref="C285:H285" si="13">SUM(C274:C284)</f>
        <v>69</v>
      </c>
      <c r="D285" s="23">
        <f t="shared" si="13"/>
        <v>42</v>
      </c>
      <c r="E285" s="23">
        <f t="shared" si="13"/>
        <v>5</v>
      </c>
      <c r="F285" s="23">
        <f t="shared" si="13"/>
        <v>1</v>
      </c>
      <c r="G285" s="23">
        <f t="shared" si="13"/>
        <v>14</v>
      </c>
      <c r="H285" s="23">
        <f t="shared" si="13"/>
        <v>4260</v>
      </c>
      <c r="I285" s="24">
        <f>SUM(I274:I284)</f>
        <v>161101.5</v>
      </c>
    </row>
    <row r="286" spans="1:9" ht="15" thickBot="1" x14ac:dyDescent="0.35">
      <c r="A286" s="29"/>
      <c r="B286" s="30"/>
      <c r="C286" s="30"/>
      <c r="D286" s="30"/>
      <c r="E286" s="30"/>
      <c r="F286" s="30"/>
      <c r="G286" s="30"/>
      <c r="H286" s="30"/>
      <c r="I286" s="31"/>
    </row>
    <row r="287" spans="1:9" ht="16.2" thickBot="1" x14ac:dyDescent="0.35">
      <c r="A287" s="61" t="s">
        <v>79</v>
      </c>
      <c r="B287" s="62"/>
      <c r="C287" s="62"/>
      <c r="D287" s="62"/>
      <c r="E287" s="62"/>
      <c r="F287" s="62"/>
      <c r="G287" s="63"/>
      <c r="H287" s="64">
        <f>+$H$4</f>
        <v>2425612.4500000002</v>
      </c>
      <c r="I287" s="63"/>
    </row>
    <row r="288" spans="1:9" ht="15.6" x14ac:dyDescent="0.3">
      <c r="A288" s="18" t="s">
        <v>32</v>
      </c>
      <c r="B288" s="19" t="s">
        <v>33</v>
      </c>
      <c r="C288" s="19" t="s">
        <v>34</v>
      </c>
      <c r="D288" s="19" t="s">
        <v>35</v>
      </c>
      <c r="E288" s="19" t="s">
        <v>36</v>
      </c>
      <c r="F288" s="19" t="s">
        <v>37</v>
      </c>
      <c r="G288" s="19" t="s">
        <v>38</v>
      </c>
      <c r="H288" s="19" t="s">
        <v>8</v>
      </c>
      <c r="I288" s="20" t="s">
        <v>39</v>
      </c>
    </row>
    <row r="289" spans="1:9" x14ac:dyDescent="0.3">
      <c r="A289" s="21" t="s">
        <v>40</v>
      </c>
      <c r="B289" s="23">
        <v>22126</v>
      </c>
      <c r="C289" s="23">
        <v>126</v>
      </c>
      <c r="D289" s="23">
        <v>92</v>
      </c>
      <c r="E289" s="23">
        <v>90</v>
      </c>
      <c r="F289" s="23">
        <v>23</v>
      </c>
      <c r="G289" s="23">
        <v>0</v>
      </c>
      <c r="H289" s="23">
        <v>22457</v>
      </c>
      <c r="I289" s="24">
        <v>237566.05</v>
      </c>
    </row>
    <row r="290" spans="1:9" x14ac:dyDescent="0.3">
      <c r="A290" s="21" t="s">
        <v>42</v>
      </c>
      <c r="B290" s="23">
        <v>0</v>
      </c>
      <c r="C290" s="23">
        <v>0</v>
      </c>
      <c r="D290" s="23">
        <v>0</v>
      </c>
      <c r="E290" s="23">
        <v>0</v>
      </c>
      <c r="F290" s="23">
        <v>0</v>
      </c>
      <c r="G290" s="23">
        <v>0</v>
      </c>
      <c r="H290" s="23">
        <v>0</v>
      </c>
      <c r="I290" s="24">
        <v>0</v>
      </c>
    </row>
    <row r="291" spans="1:9" x14ac:dyDescent="0.3">
      <c r="A291" s="21"/>
      <c r="B291" s="23"/>
      <c r="C291" s="23"/>
      <c r="D291" s="23"/>
      <c r="E291" s="23"/>
      <c r="F291" s="23"/>
      <c r="G291" s="23"/>
      <c r="H291" s="23"/>
      <c r="I291" s="24"/>
    </row>
    <row r="292" spans="1:9" x14ac:dyDescent="0.3">
      <c r="A292" s="21" t="s">
        <v>8</v>
      </c>
      <c r="B292" s="23">
        <f t="shared" ref="B292:H292" si="14">SUM(B289:B291)</f>
        <v>22126</v>
      </c>
      <c r="C292" s="23">
        <f t="shared" si="14"/>
        <v>126</v>
      </c>
      <c r="D292" s="23">
        <f t="shared" si="14"/>
        <v>92</v>
      </c>
      <c r="E292" s="23">
        <f t="shared" si="14"/>
        <v>90</v>
      </c>
      <c r="F292" s="23">
        <f t="shared" si="14"/>
        <v>23</v>
      </c>
      <c r="G292" s="23">
        <f t="shared" si="14"/>
        <v>0</v>
      </c>
      <c r="H292" s="23">
        <f t="shared" si="14"/>
        <v>22457</v>
      </c>
      <c r="I292" s="24">
        <f>SUM(I289:I291)</f>
        <v>237566.05</v>
      </c>
    </row>
    <row r="293" spans="1:9" x14ac:dyDescent="0.3">
      <c r="A293" s="29"/>
      <c r="B293" s="30"/>
      <c r="C293" s="30"/>
      <c r="D293" s="30"/>
      <c r="E293" s="30"/>
      <c r="F293" s="30"/>
      <c r="G293" s="30"/>
      <c r="H293" s="30"/>
      <c r="I293" s="31"/>
    </row>
    <row r="294" spans="1:9" ht="15" thickBot="1" x14ac:dyDescent="0.35">
      <c r="A294" s="29"/>
      <c r="B294" s="30"/>
      <c r="C294" s="30"/>
      <c r="D294" s="30"/>
      <c r="E294" s="30"/>
      <c r="F294" s="30"/>
      <c r="G294" s="30"/>
      <c r="H294" s="30"/>
      <c r="I294" s="31"/>
    </row>
    <row r="295" spans="1:9" ht="21.6" thickBot="1" x14ac:dyDescent="0.45">
      <c r="A295" s="36" t="s">
        <v>8</v>
      </c>
      <c r="B295" s="37"/>
      <c r="C295" s="38"/>
      <c r="D295" s="39"/>
      <c r="E295" s="38"/>
      <c r="F295" s="38"/>
      <c r="G295" s="40"/>
      <c r="H295" s="41">
        <f>H53+H77+H92+H115+H136+H158+H175+H198+H238+H255+H270+H285+H292+H221</f>
        <v>17441279</v>
      </c>
      <c r="I295" s="51">
        <f>I292+I285+I270+I255+I238+I221+I198+I181+I175+I158+I136+I115+I92+I77+I53</f>
        <v>292884574.82999998</v>
      </c>
    </row>
    <row r="296" spans="1:9" x14ac:dyDescent="0.3">
      <c r="A296" s="32"/>
      <c r="B296" s="32"/>
      <c r="C296" s="32"/>
      <c r="D296" s="32"/>
      <c r="E296" s="32"/>
      <c r="F296" s="32"/>
      <c r="G296" s="32"/>
      <c r="H296" s="32"/>
      <c r="I296" s="32"/>
    </row>
    <row r="297" spans="1:9" x14ac:dyDescent="0.3">
      <c r="A297" s="32"/>
      <c r="B297" s="32"/>
      <c r="C297" s="32"/>
      <c r="D297" s="32"/>
      <c r="E297" s="32"/>
      <c r="F297" s="32"/>
      <c r="G297" s="32"/>
      <c r="H297" s="32"/>
      <c r="I297" s="31"/>
    </row>
    <row r="300" spans="1:9" x14ac:dyDescent="0.3">
      <c r="I300" s="52"/>
    </row>
  </sheetData>
  <mergeCells count="37">
    <mergeCell ref="A20:B20"/>
    <mergeCell ref="A21:B21"/>
    <mergeCell ref="A25:I25"/>
    <mergeCell ref="A27:G27"/>
    <mergeCell ref="H27:I27"/>
    <mergeCell ref="A56:G56"/>
    <mergeCell ref="H56:I56"/>
    <mergeCell ref="A79:G79"/>
    <mergeCell ref="H79:I79"/>
    <mergeCell ref="A95:G95"/>
    <mergeCell ref="H95:I95"/>
    <mergeCell ref="A117:G117"/>
    <mergeCell ref="H117:I117"/>
    <mergeCell ref="A138:G138"/>
    <mergeCell ref="H138:I138"/>
    <mergeCell ref="A145:G145"/>
    <mergeCell ref="H145:I145"/>
    <mergeCell ref="A160:G160"/>
    <mergeCell ref="H160:I160"/>
    <mergeCell ref="A178:G178"/>
    <mergeCell ref="H178:I178"/>
    <mergeCell ref="A184:G184"/>
    <mergeCell ref="H184:I184"/>
    <mergeCell ref="A200:G200"/>
    <mergeCell ref="H200:I200"/>
    <mergeCell ref="A205:G205"/>
    <mergeCell ref="H205:I205"/>
    <mergeCell ref="A224:G224"/>
    <mergeCell ref="H224:I224"/>
    <mergeCell ref="A287:G287"/>
    <mergeCell ref="H287:I287"/>
    <mergeCell ref="A241:G241"/>
    <mergeCell ref="H241:I241"/>
    <mergeCell ref="A257:G257"/>
    <mergeCell ref="H257:I257"/>
    <mergeCell ref="A272:G272"/>
    <mergeCell ref="H272:I27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7DF0C-A22A-436E-876A-4BCD7915E193}">
  <dimension ref="A1:K317"/>
  <sheetViews>
    <sheetView workbookViewId="0">
      <selection activeCell="B24" sqref="B24"/>
    </sheetView>
  </sheetViews>
  <sheetFormatPr baseColWidth="10" defaultRowHeight="14.4" x14ac:dyDescent="0.3"/>
  <cols>
    <col min="1" max="1" width="40.109375" bestFit="1" customWidth="1"/>
    <col min="2" max="2" width="24" bestFit="1" customWidth="1"/>
    <col min="3" max="3" width="16.5546875" bestFit="1" customWidth="1"/>
    <col min="4" max="5" width="15.21875" bestFit="1" customWidth="1"/>
    <col min="6" max="7" width="14" bestFit="1" customWidth="1"/>
    <col min="8" max="8" width="16.44140625" bestFit="1" customWidth="1"/>
    <col min="9" max="9" width="25" bestFit="1" customWidth="1"/>
  </cols>
  <sheetData>
    <row r="1" spans="1:10" ht="15" thickBot="1" x14ac:dyDescent="0.35"/>
    <row r="2" spans="1:10" ht="16.2" thickBot="1" x14ac:dyDescent="0.3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ht="15.6" x14ac:dyDescent="0.3">
      <c r="A3" s="5">
        <v>401</v>
      </c>
      <c r="B3" s="6" t="s">
        <v>120</v>
      </c>
      <c r="C3" s="7">
        <v>603597.27272727271</v>
      </c>
      <c r="D3" s="7">
        <v>24029.090909090904</v>
      </c>
      <c r="E3" s="7">
        <v>20447.18181818182</v>
      </c>
      <c r="F3" s="7">
        <v>11816.863636363636</v>
      </c>
      <c r="G3" s="7">
        <v>5212.9090909090901</v>
      </c>
      <c r="H3" s="7">
        <v>8828.8636363636342</v>
      </c>
      <c r="I3" s="8">
        <v>673932.18181818177</v>
      </c>
      <c r="J3" s="9">
        <v>1.9091377875646862E-3</v>
      </c>
    </row>
    <row r="4" spans="1:10" ht="15.6" x14ac:dyDescent="0.3">
      <c r="A4" s="5">
        <v>402</v>
      </c>
      <c r="B4" s="6" t="s">
        <v>121</v>
      </c>
      <c r="C4" s="7">
        <v>165436826.13999999</v>
      </c>
      <c r="D4" s="7">
        <v>10582289.449999999</v>
      </c>
      <c r="E4" s="7">
        <v>9558200.9100000001</v>
      </c>
      <c r="F4" s="7">
        <v>3160909.82</v>
      </c>
      <c r="G4" s="7">
        <v>848414.36</v>
      </c>
      <c r="H4" s="7">
        <v>2676521.36</v>
      </c>
      <c r="I4" s="8">
        <v>192263162.03999999</v>
      </c>
      <c r="J4" s="9">
        <v>0.544649562240765</v>
      </c>
    </row>
    <row r="5" spans="1:10" ht="15.6" x14ac:dyDescent="0.3">
      <c r="A5" s="5">
        <v>404</v>
      </c>
      <c r="B5" s="6" t="s">
        <v>122</v>
      </c>
      <c r="C5" s="7">
        <v>81079781.819999993</v>
      </c>
      <c r="D5" s="7">
        <v>10620639.68</v>
      </c>
      <c r="E5" s="7">
        <v>8397166.9100000001</v>
      </c>
      <c r="F5" s="7">
        <v>2548069.77</v>
      </c>
      <c r="G5" s="7">
        <v>735386.73</v>
      </c>
      <c r="H5" s="7">
        <v>1196443.18</v>
      </c>
      <c r="I5" s="8">
        <v>104577488.09</v>
      </c>
      <c r="J5" s="9">
        <v>0.29625063118751421</v>
      </c>
    </row>
    <row r="6" spans="1:10" ht="15.6" x14ac:dyDescent="0.3">
      <c r="A6" s="5">
        <v>406</v>
      </c>
      <c r="B6" s="6" t="s">
        <v>118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8">
        <v>0</v>
      </c>
      <c r="J6" s="9">
        <v>0</v>
      </c>
    </row>
    <row r="7" spans="1:10" ht="15.6" x14ac:dyDescent="0.3">
      <c r="A7" s="5">
        <v>408</v>
      </c>
      <c r="B7" s="6" t="s">
        <v>123</v>
      </c>
      <c r="C7" s="7">
        <v>19897818.18</v>
      </c>
      <c r="D7" s="7">
        <v>3746745.82</v>
      </c>
      <c r="E7" s="7">
        <v>3487947.86</v>
      </c>
      <c r="F7" s="7">
        <v>1623135</v>
      </c>
      <c r="G7" s="7">
        <v>381804.55</v>
      </c>
      <c r="H7" s="7">
        <v>871017.95</v>
      </c>
      <c r="I7" s="8">
        <v>30008469.359999999</v>
      </c>
      <c r="J7" s="9">
        <v>8.5009002905294201E-2</v>
      </c>
    </row>
    <row r="8" spans="1:10" ht="15.6" x14ac:dyDescent="0.3">
      <c r="A8" s="5">
        <v>409</v>
      </c>
      <c r="B8" s="6" t="s">
        <v>124</v>
      </c>
      <c r="C8" s="7">
        <v>426718.73</v>
      </c>
      <c r="D8" s="7">
        <v>51458.91</v>
      </c>
      <c r="E8" s="7">
        <v>71619.55</v>
      </c>
      <c r="F8" s="7">
        <v>27190.55</v>
      </c>
      <c r="G8" s="7">
        <v>8887.14</v>
      </c>
      <c r="H8" s="7">
        <v>7010.82</v>
      </c>
      <c r="I8" s="8">
        <v>592885.70000000007</v>
      </c>
      <c r="J8" s="9">
        <v>1.6795465836384597E-3</v>
      </c>
    </row>
    <row r="9" spans="1:10" ht="15.6" x14ac:dyDescent="0.3">
      <c r="A9" s="5">
        <v>411</v>
      </c>
      <c r="B9" s="6" t="s">
        <v>125</v>
      </c>
      <c r="C9" s="7">
        <v>59796</v>
      </c>
      <c r="D9" s="7">
        <v>60.23</v>
      </c>
      <c r="E9" s="7">
        <v>3</v>
      </c>
      <c r="F9" s="7">
        <v>2228</v>
      </c>
      <c r="G9" s="7">
        <v>1.59</v>
      </c>
      <c r="H9" s="7">
        <v>1</v>
      </c>
      <c r="I9" s="8">
        <v>62089.82</v>
      </c>
      <c r="J9" s="9">
        <v>1.7589013373020616E-4</v>
      </c>
    </row>
    <row r="10" spans="1:10" ht="15.6" x14ac:dyDescent="0.3">
      <c r="A10" s="5">
        <v>413</v>
      </c>
      <c r="B10" s="6" t="s">
        <v>126</v>
      </c>
      <c r="C10" s="7">
        <v>1043284.64</v>
      </c>
      <c r="D10" s="7">
        <v>17059.73</v>
      </c>
      <c r="E10" s="7">
        <v>19529.14</v>
      </c>
      <c r="F10" s="7">
        <v>5463.45</v>
      </c>
      <c r="G10" s="7">
        <v>1447.27</v>
      </c>
      <c r="H10" s="7">
        <v>3120.68</v>
      </c>
      <c r="I10" s="8">
        <v>1089904.9099999999</v>
      </c>
      <c r="J10" s="9">
        <v>3.0875193449281749E-3</v>
      </c>
    </row>
    <row r="11" spans="1:10" ht="15.6" x14ac:dyDescent="0.3">
      <c r="A11" s="5">
        <v>414</v>
      </c>
      <c r="B11" s="6" t="s">
        <v>127</v>
      </c>
      <c r="C11" s="7">
        <v>2370996.36</v>
      </c>
      <c r="D11" s="7">
        <v>456624.91</v>
      </c>
      <c r="E11" s="7">
        <v>364513.5</v>
      </c>
      <c r="F11" s="7">
        <v>136117.35999999999</v>
      </c>
      <c r="G11" s="7">
        <v>44174</v>
      </c>
      <c r="H11" s="7">
        <v>83389.09</v>
      </c>
      <c r="I11" s="8">
        <v>3455815.2199999997</v>
      </c>
      <c r="J11" s="9">
        <v>9.7897497720670114E-3</v>
      </c>
    </row>
    <row r="12" spans="1:10" ht="15.6" x14ac:dyDescent="0.3">
      <c r="A12" s="5">
        <v>418</v>
      </c>
      <c r="B12" s="6" t="s">
        <v>128</v>
      </c>
      <c r="C12" s="7">
        <v>2484538.1800000002</v>
      </c>
      <c r="D12" s="7">
        <v>697527</v>
      </c>
      <c r="E12" s="7">
        <v>600445.23</v>
      </c>
      <c r="F12" s="7">
        <v>314044.90999999997</v>
      </c>
      <c r="G12" s="7">
        <v>78599.95</v>
      </c>
      <c r="H12" s="7">
        <v>205439.82</v>
      </c>
      <c r="I12" s="8">
        <v>4380595.0900000008</v>
      </c>
      <c r="J12" s="9">
        <v>1.2409497341077566E-2</v>
      </c>
    </row>
    <row r="13" spans="1:10" ht="15.6" x14ac:dyDescent="0.3">
      <c r="A13" s="5">
        <v>420</v>
      </c>
      <c r="B13" s="6" t="s">
        <v>129</v>
      </c>
      <c r="C13" s="7">
        <v>9266827.2699999996</v>
      </c>
      <c r="D13" s="7">
        <v>1086886.3600000001</v>
      </c>
      <c r="E13" s="7">
        <v>927940.91</v>
      </c>
      <c r="F13" s="7">
        <v>334186.36</v>
      </c>
      <c r="G13" s="7">
        <v>129818.18</v>
      </c>
      <c r="H13" s="7">
        <v>232298.18</v>
      </c>
      <c r="I13" s="8">
        <v>11977957.259999998</v>
      </c>
      <c r="J13" s="9">
        <v>3.393156083035985E-2</v>
      </c>
    </row>
    <row r="14" spans="1:10" ht="15.6" x14ac:dyDescent="0.3">
      <c r="A14" s="5">
        <v>424</v>
      </c>
      <c r="B14" s="6" t="s">
        <v>130</v>
      </c>
      <c r="C14" s="7">
        <v>993036.36</v>
      </c>
      <c r="D14" s="7">
        <v>263497.5</v>
      </c>
      <c r="E14" s="7">
        <v>200855.45</v>
      </c>
      <c r="F14" s="7">
        <v>66040.639999999999</v>
      </c>
      <c r="G14" s="7">
        <v>27081</v>
      </c>
      <c r="H14" s="7">
        <v>45985.55</v>
      </c>
      <c r="I14" s="8">
        <v>1596496.4999999998</v>
      </c>
      <c r="J14" s="9">
        <v>4.5226090667488819E-3</v>
      </c>
    </row>
    <row r="15" spans="1:10" ht="15.6" x14ac:dyDescent="0.3">
      <c r="A15" s="5">
        <v>428</v>
      </c>
      <c r="B15" s="6" t="s">
        <v>131</v>
      </c>
      <c r="C15" s="7">
        <v>850945.45</v>
      </c>
      <c r="D15" s="7">
        <v>271416</v>
      </c>
      <c r="E15" s="7">
        <v>221802.55</v>
      </c>
      <c r="F15" s="7">
        <v>105028.36</v>
      </c>
      <c r="G15" s="7">
        <v>31392.82</v>
      </c>
      <c r="H15" s="7">
        <v>76188.27</v>
      </c>
      <c r="I15" s="8">
        <v>1556773.4500000002</v>
      </c>
      <c r="J15" s="9">
        <v>4.4100802725492595E-3</v>
      </c>
    </row>
    <row r="16" spans="1:10" ht="15.6" x14ac:dyDescent="0.3">
      <c r="A16" s="5">
        <v>430</v>
      </c>
      <c r="B16" s="6" t="s">
        <v>106</v>
      </c>
      <c r="C16" s="7">
        <v>220056.32000000001</v>
      </c>
      <c r="D16" s="7">
        <v>5018</v>
      </c>
      <c r="E16" s="7">
        <v>3105.45</v>
      </c>
      <c r="F16" s="7">
        <v>199.55</v>
      </c>
      <c r="G16" s="7">
        <v>0</v>
      </c>
      <c r="H16" s="7">
        <v>731.59</v>
      </c>
      <c r="I16" s="8">
        <v>229110.91</v>
      </c>
      <c r="J16" s="9">
        <v>6.4903310396050799E-4</v>
      </c>
    </row>
    <row r="17" spans="1:11" ht="15.6" x14ac:dyDescent="0.3">
      <c r="A17" s="5">
        <v>431</v>
      </c>
      <c r="B17" s="6" t="s">
        <v>107</v>
      </c>
      <c r="C17" s="7">
        <v>153326.59</v>
      </c>
      <c r="D17" s="7">
        <v>6129.45</v>
      </c>
      <c r="E17" s="7">
        <v>2329.09</v>
      </c>
      <c r="F17" s="7">
        <v>1247.27</v>
      </c>
      <c r="G17" s="7">
        <v>0</v>
      </c>
      <c r="H17" s="7">
        <v>1219.27</v>
      </c>
      <c r="I17" s="8">
        <v>164251.66999999998</v>
      </c>
      <c r="J17" s="9">
        <v>4.6529766396020619E-4</v>
      </c>
    </row>
    <row r="18" spans="1:11" ht="15.6" x14ac:dyDescent="0.3">
      <c r="A18" s="5">
        <v>432</v>
      </c>
      <c r="B18" s="6" t="s">
        <v>132</v>
      </c>
      <c r="C18" s="7">
        <v>277693.23</v>
      </c>
      <c r="D18" s="7">
        <v>2728.73</v>
      </c>
      <c r="E18" s="7">
        <v>5822.73</v>
      </c>
      <c r="F18" s="7">
        <v>4525.82</v>
      </c>
      <c r="G18" s="7">
        <v>491.45</v>
      </c>
      <c r="H18" s="7">
        <v>87.09</v>
      </c>
      <c r="I18" s="8">
        <v>291349.05</v>
      </c>
      <c r="J18" s="9">
        <v>8.2534340358320448E-4</v>
      </c>
    </row>
    <row r="19" spans="1:11" ht="15.6" x14ac:dyDescent="0.3">
      <c r="A19" s="10"/>
      <c r="B19" s="6" t="s">
        <v>28</v>
      </c>
      <c r="C19" s="7">
        <v>83145.969090909086</v>
      </c>
      <c r="D19" s="11"/>
      <c r="E19" s="11"/>
      <c r="F19" s="11"/>
      <c r="G19" s="11"/>
      <c r="H19" s="11"/>
      <c r="I19" s="8">
        <v>83145.849090909091</v>
      </c>
      <c r="J19" s="9">
        <v>2.355383622582823E-4</v>
      </c>
    </row>
    <row r="20" spans="1:11" ht="15.6" x14ac:dyDescent="0.3">
      <c r="A20" s="10"/>
      <c r="B20" s="6"/>
      <c r="C20" s="7"/>
      <c r="D20" s="7"/>
      <c r="E20" s="7"/>
      <c r="F20" s="7"/>
      <c r="G20" s="7"/>
      <c r="H20" s="7"/>
      <c r="I20" s="8"/>
      <c r="J20" s="9">
        <v>0</v>
      </c>
    </row>
    <row r="21" spans="1:11" ht="15.6" x14ac:dyDescent="0.3">
      <c r="A21" s="69" t="s">
        <v>29</v>
      </c>
      <c r="B21" s="70"/>
      <c r="C21" s="12">
        <f>SUM(C3:C20)</f>
        <v>285248388.51181817</v>
      </c>
      <c r="D21" s="12">
        <v>27832110.860909089</v>
      </c>
      <c r="E21" s="12">
        <v>23881729.461818181</v>
      </c>
      <c r="F21" s="12">
        <v>8340203.7236363636</v>
      </c>
      <c r="G21" s="12">
        <v>2292711.9490909092</v>
      </c>
      <c r="H21" s="12">
        <v>5408282.713636362</v>
      </c>
      <c r="I21" s="8">
        <f>SUM(C21:H21)</f>
        <v>353003427.22090906</v>
      </c>
      <c r="J21" s="9">
        <v>1</v>
      </c>
    </row>
    <row r="22" spans="1:11" ht="16.2" thickBot="1" x14ac:dyDescent="0.35">
      <c r="A22" s="71"/>
      <c r="B22" s="72"/>
      <c r="C22" s="13">
        <f>+C21/$I$21</f>
        <v>0.80806124393038858</v>
      </c>
      <c r="D22" s="13">
        <f t="shared" ref="D22:H22" si="0">+D21/$I$21</f>
        <v>7.8843741206772455E-2</v>
      </c>
      <c r="E22" s="13">
        <f t="shared" si="0"/>
        <v>6.7652967705815012E-2</v>
      </c>
      <c r="F22" s="13">
        <f t="shared" si="0"/>
        <v>2.3626410058668001E-2</v>
      </c>
      <c r="G22" s="13">
        <f t="shared" si="0"/>
        <v>6.4948716422974931E-3</v>
      </c>
      <c r="H22" s="13">
        <f t="shared" si="0"/>
        <v>1.5320765456058493E-2</v>
      </c>
      <c r="I22" s="13">
        <v>1</v>
      </c>
      <c r="J22" s="13"/>
    </row>
    <row r="24" spans="1:11" x14ac:dyDescent="0.3">
      <c r="K24" s="44"/>
    </row>
    <row r="25" spans="1:11" ht="15" thickBot="1" x14ac:dyDescent="0.35">
      <c r="K25" s="44"/>
    </row>
    <row r="26" spans="1:11" ht="23.4" thickBot="1" x14ac:dyDescent="0.45">
      <c r="A26" s="73" t="s">
        <v>133</v>
      </c>
      <c r="B26" s="74"/>
      <c r="C26" s="74"/>
      <c r="D26" s="74"/>
      <c r="E26" s="74"/>
      <c r="F26" s="74"/>
      <c r="G26" s="74"/>
      <c r="H26" s="74"/>
      <c r="I26" s="75"/>
    </row>
    <row r="27" spans="1:11" ht="15" thickBot="1" x14ac:dyDescent="0.35">
      <c r="A27" s="14"/>
      <c r="B27" s="15" t="s">
        <v>30</v>
      </c>
      <c r="C27" s="15"/>
      <c r="D27" s="15"/>
      <c r="E27" s="15"/>
      <c r="F27" s="15"/>
      <c r="G27" s="15"/>
      <c r="H27" s="16"/>
      <c r="I27" s="17"/>
    </row>
    <row r="28" spans="1:11" ht="16.2" thickBot="1" x14ac:dyDescent="0.35">
      <c r="A28" s="61" t="s">
        <v>111</v>
      </c>
      <c r="B28" s="62"/>
      <c r="C28" s="62"/>
      <c r="D28" s="62"/>
      <c r="E28" s="62"/>
      <c r="F28" s="62"/>
      <c r="G28" s="63"/>
      <c r="H28" s="64" t="s">
        <v>134</v>
      </c>
      <c r="I28" s="63"/>
    </row>
    <row r="29" spans="1:11" ht="15.6" x14ac:dyDescent="0.3">
      <c r="A29" s="47" t="s">
        <v>32</v>
      </c>
      <c r="B29" s="54" t="s">
        <v>33</v>
      </c>
      <c r="C29" s="54" t="s">
        <v>34</v>
      </c>
      <c r="D29" s="54" t="s">
        <v>35</v>
      </c>
      <c r="E29" s="54" t="s">
        <v>36</v>
      </c>
      <c r="F29" s="54" t="s">
        <v>37</v>
      </c>
      <c r="G29" s="54" t="s">
        <v>38</v>
      </c>
      <c r="H29" s="54" t="s">
        <v>8</v>
      </c>
      <c r="I29" s="55" t="s">
        <v>39</v>
      </c>
    </row>
    <row r="30" spans="1:11" x14ac:dyDescent="0.3">
      <c r="A30" s="21" t="s">
        <v>40</v>
      </c>
      <c r="B30" s="23">
        <v>9653516</v>
      </c>
      <c r="C30" s="23">
        <v>87927</v>
      </c>
      <c r="D30" s="23">
        <v>65207</v>
      </c>
      <c r="E30" s="23">
        <v>17314</v>
      </c>
      <c r="F30" s="23">
        <v>4222</v>
      </c>
      <c r="G30" s="23">
        <v>17633</v>
      </c>
      <c r="H30" s="23">
        <v>9845819</v>
      </c>
      <c r="I30" s="24">
        <v>104763014.09</v>
      </c>
    </row>
    <row r="31" spans="1:11" x14ac:dyDescent="0.3">
      <c r="A31" s="21" t="s">
        <v>41</v>
      </c>
      <c r="B31" s="23">
        <v>167743</v>
      </c>
      <c r="C31" s="23">
        <v>1939</v>
      </c>
      <c r="D31" s="23">
        <v>1474</v>
      </c>
      <c r="E31" s="23">
        <v>535</v>
      </c>
      <c r="F31" s="23">
        <v>209</v>
      </c>
      <c r="G31" s="23">
        <v>413</v>
      </c>
      <c r="H31" s="23">
        <v>172313</v>
      </c>
      <c r="I31" s="24">
        <v>1856767.09</v>
      </c>
    </row>
    <row r="32" spans="1:11" x14ac:dyDescent="0.3">
      <c r="A32" s="21" t="s">
        <v>42</v>
      </c>
      <c r="B32" s="23">
        <v>1756183</v>
      </c>
      <c r="C32" s="23">
        <v>142325</v>
      </c>
      <c r="D32" s="23">
        <v>82000</v>
      </c>
      <c r="E32" s="23">
        <v>9726</v>
      </c>
      <c r="F32" s="23">
        <v>3254</v>
      </c>
      <c r="G32" s="23">
        <v>15313</v>
      </c>
      <c r="H32" s="23">
        <v>2008801</v>
      </c>
      <c r="I32" s="24">
        <v>24439183.32</v>
      </c>
    </row>
    <row r="33" spans="1:9" x14ac:dyDescent="0.3">
      <c r="A33" s="21" t="s">
        <v>44</v>
      </c>
      <c r="B33" s="23">
        <v>1326106</v>
      </c>
      <c r="C33" s="23">
        <v>213207</v>
      </c>
      <c r="D33" s="23">
        <v>147673</v>
      </c>
      <c r="E33" s="23">
        <v>50726</v>
      </c>
      <c r="F33" s="23">
        <v>11989</v>
      </c>
      <c r="G33" s="23">
        <v>18661</v>
      </c>
      <c r="H33" s="23">
        <v>1768362</v>
      </c>
      <c r="I33" s="24">
        <v>25230538.140000001</v>
      </c>
    </row>
    <row r="34" spans="1:9" x14ac:dyDescent="0.3">
      <c r="A34" s="21" t="s">
        <v>45</v>
      </c>
      <c r="B34" s="23">
        <v>366874</v>
      </c>
      <c r="C34" s="23">
        <v>743</v>
      </c>
      <c r="D34" s="23">
        <v>1288</v>
      </c>
      <c r="E34" s="23">
        <v>506</v>
      </c>
      <c r="F34" s="23">
        <v>46</v>
      </c>
      <c r="G34" s="23">
        <v>361</v>
      </c>
      <c r="H34" s="23">
        <v>369818</v>
      </c>
      <c r="I34" s="24">
        <v>3871951.36</v>
      </c>
    </row>
    <row r="35" spans="1:9" x14ac:dyDescent="0.3">
      <c r="A35" s="21" t="s">
        <v>46</v>
      </c>
      <c r="B35" s="23">
        <v>157632</v>
      </c>
      <c r="C35" s="23">
        <v>1566</v>
      </c>
      <c r="D35" s="23">
        <v>687</v>
      </c>
      <c r="E35" s="23">
        <v>223</v>
      </c>
      <c r="F35" s="23">
        <v>45</v>
      </c>
      <c r="G35" s="23">
        <v>73</v>
      </c>
      <c r="H35" s="23">
        <v>160226</v>
      </c>
      <c r="I35" s="24">
        <v>1690382.41</v>
      </c>
    </row>
    <row r="36" spans="1:9" x14ac:dyDescent="0.3">
      <c r="A36" s="21" t="s">
        <v>47</v>
      </c>
      <c r="B36" s="23">
        <v>160</v>
      </c>
      <c r="C36" s="23">
        <v>2</v>
      </c>
      <c r="D36" s="23">
        <v>0</v>
      </c>
      <c r="E36" s="23">
        <v>0</v>
      </c>
      <c r="F36" s="23">
        <v>1</v>
      </c>
      <c r="G36" s="23">
        <v>0</v>
      </c>
      <c r="H36" s="23">
        <v>163</v>
      </c>
      <c r="I36" s="24">
        <v>1732.59</v>
      </c>
    </row>
    <row r="37" spans="1:9" x14ac:dyDescent="0.3">
      <c r="A37" s="21" t="s">
        <v>48</v>
      </c>
      <c r="B37" s="23">
        <v>231</v>
      </c>
      <c r="C37" s="23">
        <v>40</v>
      </c>
      <c r="D37" s="23">
        <v>16</v>
      </c>
      <c r="E37" s="23">
        <v>2</v>
      </c>
      <c r="F37" s="23">
        <v>0</v>
      </c>
      <c r="G37" s="23">
        <v>0</v>
      </c>
      <c r="H37" s="23">
        <v>289</v>
      </c>
      <c r="I37" s="24">
        <v>3712.95</v>
      </c>
    </row>
    <row r="38" spans="1:9" x14ac:dyDescent="0.3">
      <c r="A38" s="21" t="s">
        <v>49</v>
      </c>
      <c r="B38" s="23">
        <v>8820</v>
      </c>
      <c r="C38" s="23">
        <v>2362</v>
      </c>
      <c r="D38" s="23">
        <v>3032</v>
      </c>
      <c r="E38" s="23">
        <v>175</v>
      </c>
      <c r="F38" s="23">
        <v>156</v>
      </c>
      <c r="G38" s="23">
        <v>2524</v>
      </c>
      <c r="H38" s="23">
        <v>17069</v>
      </c>
      <c r="I38" s="24">
        <v>345708.36</v>
      </c>
    </row>
    <row r="39" spans="1:9" x14ac:dyDescent="0.3">
      <c r="A39" s="21" t="s">
        <v>50</v>
      </c>
      <c r="B39" s="23">
        <v>3682</v>
      </c>
      <c r="C39" s="23">
        <v>251</v>
      </c>
      <c r="D39" s="23">
        <v>471</v>
      </c>
      <c r="E39" s="23">
        <v>1</v>
      </c>
      <c r="F39" s="23">
        <v>0</v>
      </c>
      <c r="G39" s="23">
        <v>0</v>
      </c>
      <c r="H39" s="23">
        <v>4405</v>
      </c>
      <c r="I39" s="24">
        <v>56198</v>
      </c>
    </row>
    <row r="40" spans="1:9" x14ac:dyDescent="0.3">
      <c r="A40" s="21" t="s">
        <v>51</v>
      </c>
      <c r="B40" s="23">
        <v>2904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2904</v>
      </c>
      <c r="I40" s="24">
        <v>29964</v>
      </c>
    </row>
    <row r="41" spans="1:9" x14ac:dyDescent="0.3">
      <c r="A41" s="21" t="s">
        <v>52</v>
      </c>
      <c r="B41" s="23">
        <v>48</v>
      </c>
      <c r="C41" s="23">
        <v>1</v>
      </c>
      <c r="D41" s="23">
        <v>2</v>
      </c>
      <c r="E41" s="23">
        <v>0</v>
      </c>
      <c r="F41" s="23">
        <v>0</v>
      </c>
      <c r="G41" s="23">
        <v>23</v>
      </c>
      <c r="H41" s="23">
        <v>74</v>
      </c>
      <c r="I41" s="24">
        <v>1572.64</v>
      </c>
    </row>
    <row r="42" spans="1:9" x14ac:dyDescent="0.3">
      <c r="A42" s="21" t="s">
        <v>53</v>
      </c>
      <c r="B42" s="23">
        <v>1494</v>
      </c>
      <c r="C42" s="23">
        <v>477</v>
      </c>
      <c r="D42" s="23">
        <v>65</v>
      </c>
      <c r="E42" s="23">
        <v>2071</v>
      </c>
      <c r="F42" s="23">
        <v>22</v>
      </c>
      <c r="G42" s="23">
        <v>756</v>
      </c>
      <c r="H42" s="23">
        <v>4885</v>
      </c>
      <c r="I42" s="24">
        <v>134555.35999999999</v>
      </c>
    </row>
    <row r="43" spans="1:9" x14ac:dyDescent="0.3">
      <c r="A43" s="21" t="s">
        <v>54</v>
      </c>
      <c r="B43" s="23">
        <v>1521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1521</v>
      </c>
      <c r="I43" s="24">
        <v>15693.95</v>
      </c>
    </row>
    <row r="44" spans="1:9" x14ac:dyDescent="0.3">
      <c r="A44" s="21" t="s">
        <v>135</v>
      </c>
      <c r="B44" s="23">
        <v>2766</v>
      </c>
      <c r="C44" s="23">
        <v>1523</v>
      </c>
      <c r="D44" s="23">
        <v>101</v>
      </c>
      <c r="E44" s="23">
        <v>0</v>
      </c>
      <c r="F44" s="23">
        <v>0</v>
      </c>
      <c r="G44" s="23">
        <v>0</v>
      </c>
      <c r="H44" s="23">
        <v>4390</v>
      </c>
      <c r="I44" s="24">
        <v>62354.36</v>
      </c>
    </row>
    <row r="45" spans="1:9" x14ac:dyDescent="0.3">
      <c r="A45" s="21" t="s">
        <v>56</v>
      </c>
      <c r="B45" s="23">
        <v>749879</v>
      </c>
      <c r="C45" s="23">
        <v>8653</v>
      </c>
      <c r="D45" s="23">
        <v>6058</v>
      </c>
      <c r="E45" s="23">
        <v>365</v>
      </c>
      <c r="F45" s="23">
        <v>69</v>
      </c>
      <c r="G45" s="23">
        <v>456</v>
      </c>
      <c r="H45" s="23">
        <v>765480</v>
      </c>
      <c r="I45" s="24">
        <v>8117256.0899999999</v>
      </c>
    </row>
    <row r="46" spans="1:9" x14ac:dyDescent="0.3">
      <c r="A46" s="21" t="s">
        <v>57</v>
      </c>
      <c r="B46" s="23">
        <v>1823666</v>
      </c>
      <c r="C46" s="23">
        <v>58650</v>
      </c>
      <c r="D46" s="23">
        <v>36648</v>
      </c>
      <c r="E46" s="23">
        <v>7055</v>
      </c>
      <c r="F46" s="23">
        <v>703</v>
      </c>
      <c r="G46" s="23">
        <v>5252</v>
      </c>
      <c r="H46" s="23">
        <v>1931974</v>
      </c>
      <c r="I46" s="24">
        <v>21536300.050000001</v>
      </c>
    </row>
    <row r="47" spans="1:9" x14ac:dyDescent="0.3">
      <c r="A47" s="21" t="s">
        <v>59</v>
      </c>
      <c r="B47" s="23">
        <v>1004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1004</v>
      </c>
      <c r="I47" s="24">
        <v>10359.450000000001</v>
      </c>
    </row>
    <row r="48" spans="1:9" x14ac:dyDescent="0.3">
      <c r="A48" s="21" t="s">
        <v>60</v>
      </c>
      <c r="B48" s="23">
        <v>9296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9296</v>
      </c>
      <c r="I48" s="24">
        <v>95917.82</v>
      </c>
    </row>
    <row r="49" spans="1:9" x14ac:dyDescent="0.3">
      <c r="A49" s="21"/>
      <c r="B49" s="23"/>
      <c r="C49" s="23"/>
      <c r="D49" s="23"/>
      <c r="E49" s="23"/>
      <c r="F49" s="23"/>
      <c r="G49" s="23"/>
      <c r="H49" s="23"/>
      <c r="I49" s="24"/>
    </row>
    <row r="50" spans="1:9" x14ac:dyDescent="0.3">
      <c r="A50" s="21"/>
      <c r="B50" s="23"/>
      <c r="C50" s="23"/>
      <c r="D50" s="23"/>
      <c r="E50" s="23"/>
      <c r="F50" s="23"/>
      <c r="G50" s="23"/>
      <c r="H50" s="23"/>
      <c r="I50" s="24"/>
    </row>
    <row r="51" spans="1:9" x14ac:dyDescent="0.3">
      <c r="A51" s="21"/>
      <c r="B51" s="23"/>
      <c r="C51" s="23"/>
      <c r="D51" s="23"/>
      <c r="E51" s="23"/>
      <c r="F51" s="23"/>
      <c r="G51" s="23"/>
      <c r="H51" s="23"/>
      <c r="I51" s="24"/>
    </row>
    <row r="52" spans="1:9" x14ac:dyDescent="0.3">
      <c r="A52" s="47" t="s">
        <v>8</v>
      </c>
      <c r="B52" s="48">
        <f t="shared" ref="B52:H52" si="1">SUM(B30:B49)</f>
        <v>16033525</v>
      </c>
      <c r="C52" s="48">
        <f t="shared" si="1"/>
        <v>519666</v>
      </c>
      <c r="D52" s="48">
        <f t="shared" si="1"/>
        <v>344722</v>
      </c>
      <c r="E52" s="48">
        <f t="shared" si="1"/>
        <v>88699</v>
      </c>
      <c r="F52" s="48">
        <f t="shared" si="1"/>
        <v>20716</v>
      </c>
      <c r="G52" s="48">
        <f t="shared" si="1"/>
        <v>61465</v>
      </c>
      <c r="H52" s="48">
        <f t="shared" si="1"/>
        <v>17068793</v>
      </c>
      <c r="I52" s="49">
        <f>SUM(I30:I51)</f>
        <v>192263162.03</v>
      </c>
    </row>
    <row r="53" spans="1:9" x14ac:dyDescent="0.3">
      <c r="A53" s="25"/>
      <c r="B53" s="26"/>
      <c r="C53" s="26"/>
      <c r="D53" s="26"/>
      <c r="E53" s="26"/>
      <c r="F53" s="26"/>
      <c r="G53" s="26"/>
      <c r="H53" s="27"/>
      <c r="I53" s="28"/>
    </row>
    <row r="54" spans="1:9" ht="15" thickBot="1" x14ac:dyDescent="0.35">
      <c r="A54" s="29"/>
      <c r="B54" s="30"/>
      <c r="C54" s="30"/>
      <c r="D54" s="30"/>
      <c r="E54" s="30"/>
      <c r="F54" s="30"/>
      <c r="G54" s="30"/>
      <c r="H54" s="30"/>
      <c r="I54" s="31"/>
    </row>
    <row r="55" spans="1:9" ht="16.2" thickBot="1" x14ac:dyDescent="0.35">
      <c r="A55" s="61" t="s">
        <v>113</v>
      </c>
      <c r="B55" s="62"/>
      <c r="C55" s="62"/>
      <c r="D55" s="62"/>
      <c r="E55" s="62"/>
      <c r="F55" s="62"/>
      <c r="G55" s="63"/>
      <c r="H55" s="64">
        <f>+$H$4</f>
        <v>2676521.36</v>
      </c>
      <c r="I55" s="63"/>
    </row>
    <row r="56" spans="1:9" ht="15.6" x14ac:dyDescent="0.3">
      <c r="A56" s="18" t="s">
        <v>32</v>
      </c>
      <c r="B56" s="19" t="s">
        <v>33</v>
      </c>
      <c r="C56" s="19" t="s">
        <v>34</v>
      </c>
      <c r="D56" s="19" t="s">
        <v>35</v>
      </c>
      <c r="E56" s="19" t="s">
        <v>36</v>
      </c>
      <c r="F56" s="19" t="s">
        <v>37</v>
      </c>
      <c r="G56" s="19" t="s">
        <v>38</v>
      </c>
      <c r="H56" s="19" t="s">
        <v>8</v>
      </c>
      <c r="I56" s="20" t="s">
        <v>39</v>
      </c>
    </row>
    <row r="57" spans="1:9" x14ac:dyDescent="0.3">
      <c r="A57" s="21" t="s">
        <v>40</v>
      </c>
      <c r="B57" s="23">
        <v>1636624</v>
      </c>
      <c r="C57" s="23">
        <v>51324</v>
      </c>
      <c r="D57" s="23">
        <v>30391</v>
      </c>
      <c r="E57" s="23">
        <v>6548</v>
      </c>
      <c r="F57" s="23">
        <v>1007</v>
      </c>
      <c r="G57" s="23">
        <v>3205</v>
      </c>
      <c r="H57" s="23">
        <v>1729099</v>
      </c>
      <c r="I57" s="24">
        <v>65094405.950000003</v>
      </c>
    </row>
    <row r="58" spans="1:9" x14ac:dyDescent="0.3">
      <c r="A58" s="21" t="s">
        <v>41</v>
      </c>
      <c r="B58" s="23">
        <v>40775</v>
      </c>
      <c r="C58" s="23">
        <v>1634</v>
      </c>
      <c r="D58" s="23">
        <v>1699</v>
      </c>
      <c r="E58" s="23">
        <v>454</v>
      </c>
      <c r="F58" s="23">
        <v>276</v>
      </c>
      <c r="G58" s="23">
        <v>215</v>
      </c>
      <c r="H58" s="23">
        <v>45053</v>
      </c>
      <c r="I58" s="24">
        <v>1766564.05</v>
      </c>
    </row>
    <row r="59" spans="1:9" x14ac:dyDescent="0.3">
      <c r="A59" s="21" t="s">
        <v>42</v>
      </c>
      <c r="B59" s="23">
        <v>184971</v>
      </c>
      <c r="C59" s="23">
        <v>58444</v>
      </c>
      <c r="D59" s="23">
        <v>31699</v>
      </c>
      <c r="E59" s="23">
        <v>3481</v>
      </c>
      <c r="F59" s="23">
        <v>796</v>
      </c>
      <c r="G59" s="23">
        <v>3520</v>
      </c>
      <c r="H59" s="23">
        <v>282911</v>
      </c>
      <c r="I59" s="24">
        <v>12499632.32</v>
      </c>
    </row>
    <row r="60" spans="1:9" x14ac:dyDescent="0.3">
      <c r="A60" s="21" t="s">
        <v>44</v>
      </c>
      <c r="B60" s="23">
        <v>132320</v>
      </c>
      <c r="C60" s="23">
        <v>89790</v>
      </c>
      <c r="D60" s="23">
        <v>48335</v>
      </c>
      <c r="E60" s="23">
        <v>17629</v>
      </c>
      <c r="F60" s="23">
        <v>5430</v>
      </c>
      <c r="G60" s="23">
        <v>3737</v>
      </c>
      <c r="H60" s="23">
        <v>297241</v>
      </c>
      <c r="I60" s="24">
        <v>14923119.27</v>
      </c>
    </row>
    <row r="61" spans="1:9" x14ac:dyDescent="0.3">
      <c r="A61" s="21" t="s">
        <v>45</v>
      </c>
      <c r="B61" s="23">
        <v>46561</v>
      </c>
      <c r="C61" s="23">
        <v>412</v>
      </c>
      <c r="D61" s="23">
        <v>466</v>
      </c>
      <c r="E61" s="23">
        <v>174</v>
      </c>
      <c r="F61" s="23">
        <v>5</v>
      </c>
      <c r="G61" s="23">
        <v>73</v>
      </c>
      <c r="H61" s="23">
        <v>47691</v>
      </c>
      <c r="I61" s="24">
        <v>1767994.77</v>
      </c>
    </row>
    <row r="62" spans="1:9" x14ac:dyDescent="0.3">
      <c r="A62" s="21" t="s">
        <v>46</v>
      </c>
      <c r="B62" s="23">
        <v>15740</v>
      </c>
      <c r="C62" s="23">
        <v>469</v>
      </c>
      <c r="D62" s="23">
        <v>188</v>
      </c>
      <c r="E62" s="23">
        <v>27</v>
      </c>
      <c r="F62" s="23">
        <v>3</v>
      </c>
      <c r="G62" s="23">
        <v>3</v>
      </c>
      <c r="H62" s="23">
        <v>16430</v>
      </c>
      <c r="I62" s="24">
        <v>611115.59</v>
      </c>
    </row>
    <row r="63" spans="1:9" x14ac:dyDescent="0.3">
      <c r="A63" s="21" t="s">
        <v>47</v>
      </c>
      <c r="B63" s="23">
        <v>18</v>
      </c>
      <c r="C63" s="23">
        <v>1</v>
      </c>
      <c r="D63" s="23">
        <v>0</v>
      </c>
      <c r="E63" s="23">
        <v>0</v>
      </c>
      <c r="F63" s="23">
        <v>0</v>
      </c>
      <c r="G63" s="23">
        <v>0</v>
      </c>
      <c r="H63" s="23">
        <v>19</v>
      </c>
      <c r="I63" s="24">
        <v>703.5</v>
      </c>
    </row>
    <row r="64" spans="1:9" x14ac:dyDescent="0.3">
      <c r="A64" s="21" t="s">
        <v>49</v>
      </c>
      <c r="B64" s="23">
        <v>400</v>
      </c>
      <c r="C64" s="23">
        <v>921</v>
      </c>
      <c r="D64" s="23">
        <v>617</v>
      </c>
      <c r="E64" s="23">
        <v>49</v>
      </c>
      <c r="F64" s="23">
        <v>9</v>
      </c>
      <c r="G64" s="23">
        <v>316</v>
      </c>
      <c r="H64" s="23">
        <v>2312</v>
      </c>
      <c r="I64" s="24">
        <v>139706.18</v>
      </c>
    </row>
    <row r="65" spans="1:9" x14ac:dyDescent="0.3">
      <c r="A65" s="21" t="s">
        <v>50</v>
      </c>
      <c r="B65" s="23">
        <v>697</v>
      </c>
      <c r="C65" s="23">
        <v>202</v>
      </c>
      <c r="D65" s="23">
        <v>157</v>
      </c>
      <c r="E65" s="23">
        <v>0</v>
      </c>
      <c r="F65" s="23">
        <v>0</v>
      </c>
      <c r="G65" s="23">
        <v>0</v>
      </c>
      <c r="H65" s="23">
        <v>1056</v>
      </c>
      <c r="I65" s="24">
        <v>46024.45</v>
      </c>
    </row>
    <row r="66" spans="1:9" x14ac:dyDescent="0.3">
      <c r="A66" s="21" t="s">
        <v>52</v>
      </c>
      <c r="B66" s="23">
        <v>11</v>
      </c>
      <c r="C66" s="23">
        <v>0</v>
      </c>
      <c r="D66" s="23">
        <v>0</v>
      </c>
      <c r="E66" s="23">
        <v>0</v>
      </c>
      <c r="F66" s="23">
        <v>0</v>
      </c>
      <c r="G66" s="23">
        <v>2</v>
      </c>
      <c r="H66" s="23">
        <v>13</v>
      </c>
      <c r="I66" s="24">
        <v>606.82000000000005</v>
      </c>
    </row>
    <row r="67" spans="1:9" x14ac:dyDescent="0.3">
      <c r="A67" s="21" t="s">
        <v>53</v>
      </c>
      <c r="B67" s="23">
        <v>83</v>
      </c>
      <c r="C67" s="23">
        <v>125</v>
      </c>
      <c r="D67" s="23">
        <v>10</v>
      </c>
      <c r="E67" s="23">
        <v>647</v>
      </c>
      <c r="F67" s="23">
        <v>0</v>
      </c>
      <c r="G67" s="23">
        <v>141</v>
      </c>
      <c r="H67" s="23">
        <v>1006</v>
      </c>
      <c r="I67" s="24">
        <v>78841.679999999993</v>
      </c>
    </row>
    <row r="68" spans="1:9" x14ac:dyDescent="0.3">
      <c r="A68" s="21" t="s">
        <v>135</v>
      </c>
      <c r="B68" s="23">
        <v>643</v>
      </c>
      <c r="C68" s="23">
        <v>748</v>
      </c>
      <c r="D68" s="23">
        <v>6</v>
      </c>
      <c r="E68" s="23">
        <v>6</v>
      </c>
      <c r="F68" s="23">
        <v>3</v>
      </c>
      <c r="G68" s="23">
        <v>0</v>
      </c>
      <c r="H68" s="23">
        <v>1406</v>
      </c>
      <c r="I68" s="24">
        <v>61206.64</v>
      </c>
    </row>
    <row r="69" spans="1:9" x14ac:dyDescent="0.3">
      <c r="A69" s="21" t="s">
        <v>56</v>
      </c>
      <c r="B69" s="23">
        <v>53830</v>
      </c>
      <c r="C69" s="23">
        <v>2127</v>
      </c>
      <c r="D69" s="23">
        <v>2385</v>
      </c>
      <c r="E69" s="23">
        <v>180</v>
      </c>
      <c r="F69" s="23">
        <v>29</v>
      </c>
      <c r="G69" s="23">
        <v>234</v>
      </c>
      <c r="H69" s="23">
        <v>58785</v>
      </c>
      <c r="I69" s="24">
        <v>2267637.5</v>
      </c>
    </row>
    <row r="70" spans="1:9" x14ac:dyDescent="0.3">
      <c r="A70" s="21" t="s">
        <v>57</v>
      </c>
      <c r="B70" s="23">
        <v>117021</v>
      </c>
      <c r="C70" s="23">
        <v>10752</v>
      </c>
      <c r="D70" s="23">
        <v>6228</v>
      </c>
      <c r="E70" s="23">
        <v>1090</v>
      </c>
      <c r="F70" s="23">
        <v>59</v>
      </c>
      <c r="G70" s="23">
        <v>124</v>
      </c>
      <c r="H70" s="23">
        <v>135274</v>
      </c>
      <c r="I70" s="24">
        <v>5319929.3600000003</v>
      </c>
    </row>
    <row r="71" spans="1:9" x14ac:dyDescent="0.3">
      <c r="A71" s="21"/>
      <c r="B71" s="23"/>
      <c r="C71" s="23"/>
      <c r="D71" s="23"/>
      <c r="E71" s="23"/>
      <c r="F71" s="23"/>
      <c r="G71" s="23"/>
      <c r="H71" s="23"/>
      <c r="I71" s="24"/>
    </row>
    <row r="72" spans="1:9" x14ac:dyDescent="0.3">
      <c r="A72" s="21"/>
      <c r="B72" s="23"/>
      <c r="C72" s="23"/>
      <c r="D72" s="23"/>
      <c r="E72" s="23"/>
      <c r="F72" s="23"/>
      <c r="G72" s="23"/>
      <c r="H72" s="23"/>
      <c r="I72" s="24"/>
    </row>
    <row r="73" spans="1:9" x14ac:dyDescent="0.3">
      <c r="A73" s="21"/>
      <c r="B73" s="23"/>
      <c r="C73" s="23"/>
      <c r="D73" s="23"/>
      <c r="E73" s="23"/>
      <c r="F73" s="23"/>
      <c r="G73" s="23"/>
      <c r="H73" s="23"/>
      <c r="I73" s="24"/>
    </row>
    <row r="74" spans="1:9" x14ac:dyDescent="0.3">
      <c r="A74" s="21"/>
      <c r="B74" s="23"/>
      <c r="C74" s="23"/>
      <c r="D74" s="23"/>
      <c r="E74" s="23"/>
      <c r="F74" s="23"/>
      <c r="G74" s="23"/>
      <c r="H74" s="23"/>
      <c r="I74" s="24"/>
    </row>
    <row r="75" spans="1:9" x14ac:dyDescent="0.3">
      <c r="A75" s="21"/>
      <c r="B75" s="23"/>
      <c r="C75" s="23"/>
      <c r="D75" s="23"/>
      <c r="E75" s="23"/>
      <c r="F75" s="23"/>
      <c r="G75" s="23"/>
      <c r="H75" s="23"/>
      <c r="I75" s="24"/>
    </row>
    <row r="76" spans="1:9" x14ac:dyDescent="0.3">
      <c r="A76" s="47" t="s">
        <v>8</v>
      </c>
      <c r="B76" s="48">
        <f t="shared" ref="B76:H76" si="2">SUM(B57:B75)</f>
        <v>2229694</v>
      </c>
      <c r="C76" s="48">
        <f t="shared" si="2"/>
        <v>216949</v>
      </c>
      <c r="D76" s="48">
        <f t="shared" si="2"/>
        <v>122181</v>
      </c>
      <c r="E76" s="48">
        <f t="shared" si="2"/>
        <v>30285</v>
      </c>
      <c r="F76" s="48">
        <f t="shared" si="2"/>
        <v>7617</v>
      </c>
      <c r="G76" s="48">
        <f t="shared" si="2"/>
        <v>11570</v>
      </c>
      <c r="H76" s="48">
        <f t="shared" si="2"/>
        <v>2618296</v>
      </c>
      <c r="I76" s="49">
        <f>SUM(I57:I75)</f>
        <v>104577488.08</v>
      </c>
    </row>
    <row r="77" spans="1:9" ht="15" thickBot="1" x14ac:dyDescent="0.35">
      <c r="A77" s="32"/>
      <c r="B77" s="32"/>
      <c r="C77" s="32"/>
      <c r="D77" s="32"/>
      <c r="E77" s="32"/>
      <c r="F77" s="32"/>
      <c r="G77" s="32"/>
      <c r="H77" s="32"/>
      <c r="I77" s="32"/>
    </row>
    <row r="78" spans="1:9" ht="16.2" thickBot="1" x14ac:dyDescent="0.35">
      <c r="A78" s="61" t="s">
        <v>63</v>
      </c>
      <c r="B78" s="62"/>
      <c r="C78" s="62"/>
      <c r="D78" s="62"/>
      <c r="E78" s="62"/>
      <c r="F78" s="62"/>
      <c r="G78" s="63"/>
      <c r="H78" s="64">
        <f>+$H$4</f>
        <v>2676521.36</v>
      </c>
      <c r="I78" s="63"/>
    </row>
    <row r="79" spans="1:9" ht="15.6" x14ac:dyDescent="0.3">
      <c r="A79" s="18" t="s">
        <v>32</v>
      </c>
      <c r="B79" s="19" t="s">
        <v>33</v>
      </c>
      <c r="C79" s="19" t="s">
        <v>34</v>
      </c>
      <c r="D79" s="19" t="s">
        <v>35</v>
      </c>
      <c r="E79" s="19" t="s">
        <v>36</v>
      </c>
      <c r="F79" s="19" t="s">
        <v>37</v>
      </c>
      <c r="G79" s="19" t="s">
        <v>38</v>
      </c>
      <c r="H79" s="19" t="s">
        <v>8</v>
      </c>
      <c r="I79" s="20" t="s">
        <v>39</v>
      </c>
    </row>
    <row r="80" spans="1:9" x14ac:dyDescent="0.3">
      <c r="A80" s="21" t="s">
        <v>40</v>
      </c>
      <c r="B80" s="23">
        <v>49653</v>
      </c>
      <c r="C80" s="23">
        <v>500</v>
      </c>
      <c r="D80" s="23">
        <v>269</v>
      </c>
      <c r="E80" s="23">
        <v>94</v>
      </c>
      <c r="F80" s="23">
        <v>25</v>
      </c>
      <c r="G80" s="23">
        <v>60</v>
      </c>
      <c r="H80" s="23">
        <v>50601</v>
      </c>
      <c r="I80" s="24">
        <v>434972.95</v>
      </c>
    </row>
    <row r="81" spans="1:9" x14ac:dyDescent="0.3">
      <c r="A81" s="21" t="s">
        <v>41</v>
      </c>
      <c r="B81" s="23">
        <v>1979</v>
      </c>
      <c r="C81" s="23">
        <v>42</v>
      </c>
      <c r="D81" s="23">
        <v>20</v>
      </c>
      <c r="E81" s="23">
        <v>8</v>
      </c>
      <c r="F81" s="23">
        <v>2</v>
      </c>
      <c r="G81" s="23">
        <v>10</v>
      </c>
      <c r="H81" s="23">
        <v>2061</v>
      </c>
      <c r="I81" s="24">
        <v>18083.36</v>
      </c>
    </row>
    <row r="82" spans="1:9" x14ac:dyDescent="0.3">
      <c r="A82" s="21" t="s">
        <v>42</v>
      </c>
      <c r="B82" s="23">
        <v>2562</v>
      </c>
      <c r="C82" s="23">
        <v>317</v>
      </c>
      <c r="D82" s="23">
        <v>184</v>
      </c>
      <c r="E82" s="23">
        <v>65</v>
      </c>
      <c r="F82" s="23">
        <v>26</v>
      </c>
      <c r="G82" s="23">
        <v>112</v>
      </c>
      <c r="H82" s="23">
        <v>3266</v>
      </c>
      <c r="I82" s="24">
        <v>33652.86</v>
      </c>
    </row>
    <row r="83" spans="1:9" x14ac:dyDescent="0.3">
      <c r="A83" s="21" t="s">
        <v>44</v>
      </c>
      <c r="B83" s="23">
        <v>5684</v>
      </c>
      <c r="C83" s="23">
        <v>768</v>
      </c>
      <c r="D83" s="23">
        <v>636</v>
      </c>
      <c r="E83" s="23">
        <v>399</v>
      </c>
      <c r="F83" s="23">
        <v>169</v>
      </c>
      <c r="G83" s="23">
        <v>145</v>
      </c>
      <c r="H83" s="23">
        <v>7801</v>
      </c>
      <c r="I83" s="24">
        <v>84256.41</v>
      </c>
    </row>
    <row r="84" spans="1:9" x14ac:dyDescent="0.3">
      <c r="A84" s="21" t="s">
        <v>45</v>
      </c>
      <c r="B84" s="23">
        <v>1898</v>
      </c>
      <c r="C84" s="23">
        <v>11</v>
      </c>
      <c r="D84" s="23">
        <v>6</v>
      </c>
      <c r="E84" s="23">
        <v>2</v>
      </c>
      <c r="F84" s="23">
        <v>3</v>
      </c>
      <c r="G84" s="23">
        <v>1</v>
      </c>
      <c r="H84" s="23">
        <v>1921</v>
      </c>
      <c r="I84" s="24">
        <v>16426.27</v>
      </c>
    </row>
    <row r="85" spans="1:9" x14ac:dyDescent="0.3">
      <c r="A85" s="21" t="s">
        <v>46</v>
      </c>
      <c r="B85" s="23">
        <v>1428</v>
      </c>
      <c r="C85" s="23">
        <v>21</v>
      </c>
      <c r="D85" s="23">
        <v>10</v>
      </c>
      <c r="E85" s="23">
        <v>2</v>
      </c>
      <c r="F85" s="23">
        <v>2</v>
      </c>
      <c r="G85" s="23">
        <v>14</v>
      </c>
      <c r="H85" s="23">
        <v>1477</v>
      </c>
      <c r="I85" s="24">
        <v>12952.64</v>
      </c>
    </row>
    <row r="86" spans="1:9" x14ac:dyDescent="0.3">
      <c r="A86" s="21" t="s">
        <v>49</v>
      </c>
      <c r="B86" s="23">
        <v>73</v>
      </c>
      <c r="C86" s="23">
        <v>5</v>
      </c>
      <c r="D86" s="23">
        <v>4</v>
      </c>
      <c r="E86" s="23">
        <v>0</v>
      </c>
      <c r="F86" s="23">
        <v>0</v>
      </c>
      <c r="G86" s="23">
        <v>0</v>
      </c>
      <c r="H86" s="23">
        <v>82</v>
      </c>
      <c r="I86" s="24">
        <v>753.18</v>
      </c>
    </row>
    <row r="87" spans="1:9" x14ac:dyDescent="0.3">
      <c r="A87" s="21" t="s">
        <v>56</v>
      </c>
      <c r="B87" s="23"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4">
        <v>0</v>
      </c>
    </row>
    <row r="88" spans="1:9" x14ac:dyDescent="0.3">
      <c r="A88" s="21" t="s">
        <v>57</v>
      </c>
      <c r="B88" s="23">
        <v>-43</v>
      </c>
      <c r="C88" s="23">
        <v>-12</v>
      </c>
      <c r="D88" s="23">
        <v>-10</v>
      </c>
      <c r="E88" s="23">
        <v>9</v>
      </c>
      <c r="F88" s="23">
        <v>1</v>
      </c>
      <c r="G88" s="23">
        <v>3</v>
      </c>
      <c r="H88" s="23">
        <v>-52</v>
      </c>
      <c r="I88" s="24">
        <v>-427.68</v>
      </c>
    </row>
    <row r="89" spans="1:9" x14ac:dyDescent="0.3">
      <c r="A89" s="21"/>
      <c r="B89" s="23"/>
      <c r="C89" s="23"/>
      <c r="D89" s="23"/>
      <c r="E89" s="23"/>
      <c r="F89" s="23"/>
      <c r="G89" s="23"/>
      <c r="H89" s="23"/>
      <c r="I89" s="24"/>
    </row>
    <row r="90" spans="1:9" x14ac:dyDescent="0.3">
      <c r="A90" s="21"/>
      <c r="B90" s="23"/>
      <c r="C90" s="23"/>
      <c r="D90" s="23"/>
      <c r="E90" s="23"/>
      <c r="F90" s="23"/>
      <c r="G90" s="23"/>
      <c r="H90" s="23"/>
      <c r="I90" s="24"/>
    </row>
    <row r="91" spans="1:9" x14ac:dyDescent="0.3">
      <c r="A91" s="47" t="s">
        <v>8</v>
      </c>
      <c r="B91" s="48">
        <f t="shared" ref="B91:H91" si="3">SUM(B80:B90)</f>
        <v>63234</v>
      </c>
      <c r="C91" s="48">
        <f t="shared" si="3"/>
        <v>1652</v>
      </c>
      <c r="D91" s="48">
        <f t="shared" si="3"/>
        <v>1119</v>
      </c>
      <c r="E91" s="48">
        <f t="shared" si="3"/>
        <v>579</v>
      </c>
      <c r="F91" s="48">
        <f t="shared" si="3"/>
        <v>228</v>
      </c>
      <c r="G91" s="48">
        <f t="shared" si="3"/>
        <v>345</v>
      </c>
      <c r="H91" s="48">
        <f t="shared" si="3"/>
        <v>67157</v>
      </c>
      <c r="I91" s="49">
        <f>SUM(I80:I90)</f>
        <v>600669.99</v>
      </c>
    </row>
    <row r="92" spans="1:9" x14ac:dyDescent="0.3">
      <c r="A92" s="32"/>
      <c r="B92" s="32"/>
      <c r="C92" s="32"/>
      <c r="D92" s="32"/>
      <c r="E92" s="32"/>
      <c r="F92" s="32"/>
      <c r="G92" s="32"/>
      <c r="H92" s="32"/>
      <c r="I92" s="32"/>
    </row>
    <row r="93" spans="1:9" ht="15" thickBot="1" x14ac:dyDescent="0.35">
      <c r="A93" s="29"/>
      <c r="B93" s="30"/>
      <c r="C93" s="30"/>
      <c r="D93" s="30"/>
      <c r="E93" s="30"/>
      <c r="F93" s="30"/>
      <c r="G93" s="30"/>
      <c r="H93" s="30"/>
      <c r="I93" s="31"/>
    </row>
    <row r="94" spans="1:9" ht="16.2" thickBot="1" x14ac:dyDescent="0.35">
      <c r="A94" s="61" t="s">
        <v>65</v>
      </c>
      <c r="B94" s="62"/>
      <c r="C94" s="62"/>
      <c r="D94" s="62"/>
      <c r="E94" s="62"/>
      <c r="F94" s="62"/>
      <c r="G94" s="63"/>
      <c r="H94" s="64">
        <f>+$H$4</f>
        <v>2676521.36</v>
      </c>
      <c r="I94" s="63"/>
    </row>
    <row r="95" spans="1:9" ht="15.6" x14ac:dyDescent="0.3">
      <c r="A95" s="18" t="s">
        <v>32</v>
      </c>
      <c r="B95" s="19" t="s">
        <v>33</v>
      </c>
      <c r="C95" s="19" t="s">
        <v>34</v>
      </c>
      <c r="D95" s="19" t="s">
        <v>35</v>
      </c>
      <c r="E95" s="19" t="s">
        <v>36</v>
      </c>
      <c r="F95" s="19" t="s">
        <v>37</v>
      </c>
      <c r="G95" s="19" t="s">
        <v>38</v>
      </c>
      <c r="H95" s="19" t="s">
        <v>8</v>
      </c>
      <c r="I95" s="20" t="s">
        <v>39</v>
      </c>
    </row>
    <row r="96" spans="1:9" x14ac:dyDescent="0.3">
      <c r="A96" s="21" t="s">
        <v>40</v>
      </c>
      <c r="B96" s="23">
        <v>169944</v>
      </c>
      <c r="C96" s="23">
        <v>4602</v>
      </c>
      <c r="D96" s="23">
        <v>4014</v>
      </c>
      <c r="E96" s="23">
        <v>899</v>
      </c>
      <c r="F96" s="23">
        <v>131</v>
      </c>
      <c r="G96" s="23">
        <v>675</v>
      </c>
      <c r="H96" s="23">
        <v>180265</v>
      </c>
      <c r="I96" s="24">
        <v>13646907.73</v>
      </c>
    </row>
    <row r="97" spans="1:9" x14ac:dyDescent="0.3">
      <c r="A97" s="21" t="s">
        <v>41</v>
      </c>
      <c r="B97" s="23">
        <v>12603</v>
      </c>
      <c r="C97" s="23">
        <v>778</v>
      </c>
      <c r="D97" s="23">
        <v>518</v>
      </c>
      <c r="E97" s="23">
        <v>156</v>
      </c>
      <c r="F97" s="23">
        <v>22</v>
      </c>
      <c r="G97" s="23">
        <v>114</v>
      </c>
      <c r="H97" s="23">
        <v>14191</v>
      </c>
      <c r="I97" s="24">
        <v>1113284.3600000001</v>
      </c>
    </row>
    <row r="98" spans="1:9" x14ac:dyDescent="0.3">
      <c r="A98" s="21" t="s">
        <v>42</v>
      </c>
      <c r="B98" s="23">
        <v>40267</v>
      </c>
      <c r="C98" s="23">
        <v>11000</v>
      </c>
      <c r="D98" s="23">
        <v>6405</v>
      </c>
      <c r="E98" s="23">
        <v>1127</v>
      </c>
      <c r="F98" s="23">
        <v>363</v>
      </c>
      <c r="G98" s="23">
        <v>1862</v>
      </c>
      <c r="H98" s="23">
        <v>61024</v>
      </c>
      <c r="I98" s="24">
        <v>5469489.7300000004</v>
      </c>
    </row>
    <row r="99" spans="1:9" x14ac:dyDescent="0.3">
      <c r="A99" s="21" t="s">
        <v>44</v>
      </c>
      <c r="B99" s="23">
        <v>28267</v>
      </c>
      <c r="C99" s="23">
        <v>18582</v>
      </c>
      <c r="D99" s="23">
        <v>12218</v>
      </c>
      <c r="E99" s="23">
        <v>6774</v>
      </c>
      <c r="F99" s="23">
        <v>1490</v>
      </c>
      <c r="G99" s="23">
        <v>1340</v>
      </c>
      <c r="H99" s="23">
        <v>68671</v>
      </c>
      <c r="I99" s="24">
        <v>7136539.8200000003</v>
      </c>
    </row>
    <row r="100" spans="1:9" x14ac:dyDescent="0.3">
      <c r="A100" s="21" t="s">
        <v>45</v>
      </c>
      <c r="B100" s="23">
        <v>8073</v>
      </c>
      <c r="C100" s="23">
        <v>99</v>
      </c>
      <c r="D100" s="23">
        <v>106</v>
      </c>
      <c r="E100" s="23">
        <v>26</v>
      </c>
      <c r="F100" s="23">
        <v>1</v>
      </c>
      <c r="G100" s="23">
        <v>18</v>
      </c>
      <c r="H100" s="23">
        <v>8323</v>
      </c>
      <c r="I100" s="24">
        <v>618911.36</v>
      </c>
    </row>
    <row r="101" spans="1:9" x14ac:dyDescent="0.3">
      <c r="A101" s="21" t="s">
        <v>46</v>
      </c>
      <c r="B101" s="23">
        <v>2082</v>
      </c>
      <c r="C101" s="23">
        <v>61</v>
      </c>
      <c r="D101" s="23">
        <v>39</v>
      </c>
      <c r="E101" s="23">
        <v>9</v>
      </c>
      <c r="F101" s="23">
        <v>0</v>
      </c>
      <c r="G101" s="23">
        <v>9</v>
      </c>
      <c r="H101" s="23">
        <v>2200</v>
      </c>
      <c r="I101" s="24">
        <v>165780.59</v>
      </c>
    </row>
    <row r="102" spans="1:9" x14ac:dyDescent="0.3">
      <c r="A102" s="21" t="s">
        <v>47</v>
      </c>
      <c r="B102" s="23">
        <v>22</v>
      </c>
      <c r="C102" s="23">
        <v>2</v>
      </c>
      <c r="D102" s="23">
        <v>0</v>
      </c>
      <c r="E102" s="23">
        <v>0</v>
      </c>
      <c r="F102" s="23">
        <v>0</v>
      </c>
      <c r="G102" s="23">
        <v>0</v>
      </c>
      <c r="H102" s="23">
        <v>24</v>
      </c>
      <c r="I102" s="24">
        <v>1791.27</v>
      </c>
    </row>
    <row r="103" spans="1:9" x14ac:dyDescent="0.3">
      <c r="A103" s="21" t="s">
        <v>49</v>
      </c>
      <c r="B103" s="23">
        <v>197</v>
      </c>
      <c r="C103" s="23">
        <v>390</v>
      </c>
      <c r="D103" s="23">
        <v>505</v>
      </c>
      <c r="E103" s="23">
        <v>104</v>
      </c>
      <c r="F103" s="23">
        <v>0</v>
      </c>
      <c r="G103" s="23">
        <v>82</v>
      </c>
      <c r="H103" s="23">
        <v>1278</v>
      </c>
      <c r="I103" s="24">
        <v>153021.14000000001</v>
      </c>
    </row>
    <row r="104" spans="1:9" x14ac:dyDescent="0.3">
      <c r="A104" s="21" t="s">
        <v>50</v>
      </c>
      <c r="B104" s="23">
        <v>338</v>
      </c>
      <c r="C104" s="23">
        <v>281</v>
      </c>
      <c r="D104" s="23">
        <v>318</v>
      </c>
      <c r="E104" s="23">
        <v>0</v>
      </c>
      <c r="F104" s="23">
        <v>0</v>
      </c>
      <c r="G104" s="23">
        <v>0</v>
      </c>
      <c r="H104" s="23">
        <v>937</v>
      </c>
      <c r="I104" s="24">
        <v>94111</v>
      </c>
    </row>
    <row r="105" spans="1:9" x14ac:dyDescent="0.3">
      <c r="A105" s="21" t="s">
        <v>52</v>
      </c>
      <c r="B105" s="23">
        <v>0</v>
      </c>
      <c r="C105" s="23">
        <v>0</v>
      </c>
      <c r="D105" s="23">
        <v>1</v>
      </c>
      <c r="E105" s="23">
        <v>0</v>
      </c>
      <c r="F105" s="23">
        <v>0</v>
      </c>
      <c r="G105" s="23">
        <v>0</v>
      </c>
      <c r="H105" s="23">
        <v>1</v>
      </c>
      <c r="I105" s="24">
        <v>134.13999999999999</v>
      </c>
    </row>
    <row r="106" spans="1:9" x14ac:dyDescent="0.3">
      <c r="A106" s="21" t="s">
        <v>53</v>
      </c>
      <c r="B106" s="23">
        <v>56</v>
      </c>
      <c r="C106" s="23">
        <v>34</v>
      </c>
      <c r="D106" s="23">
        <v>17</v>
      </c>
      <c r="E106" s="23">
        <v>282</v>
      </c>
      <c r="F106" s="23">
        <v>2</v>
      </c>
      <c r="G106" s="23">
        <v>155</v>
      </c>
      <c r="H106" s="23">
        <v>546</v>
      </c>
      <c r="I106" s="24">
        <v>87636.55</v>
      </c>
    </row>
    <row r="107" spans="1:9" x14ac:dyDescent="0.3">
      <c r="A107" s="21" t="s">
        <v>135</v>
      </c>
      <c r="B107" s="23">
        <v>512</v>
      </c>
      <c r="C107" s="23">
        <v>645</v>
      </c>
      <c r="D107" s="23">
        <v>0</v>
      </c>
      <c r="E107" s="23">
        <v>0</v>
      </c>
      <c r="F107" s="23">
        <v>0</v>
      </c>
      <c r="G107" s="23">
        <v>0</v>
      </c>
      <c r="H107" s="23">
        <v>1157</v>
      </c>
      <c r="I107" s="24">
        <v>98921.82</v>
      </c>
    </row>
    <row r="108" spans="1:9" x14ac:dyDescent="0.3">
      <c r="A108" s="21" t="s">
        <v>56</v>
      </c>
      <c r="B108" s="23">
        <v>3796</v>
      </c>
      <c r="C108" s="23">
        <v>526</v>
      </c>
      <c r="D108" s="23">
        <v>385</v>
      </c>
      <c r="E108" s="23">
        <v>59</v>
      </c>
      <c r="F108" s="23">
        <v>0</v>
      </c>
      <c r="G108" s="23">
        <v>5</v>
      </c>
      <c r="H108" s="23">
        <v>4771</v>
      </c>
      <c r="I108" s="24">
        <v>388724.95</v>
      </c>
    </row>
    <row r="109" spans="1:9" x14ac:dyDescent="0.3">
      <c r="A109" s="21" t="s">
        <v>57</v>
      </c>
      <c r="B109" s="23">
        <v>7438</v>
      </c>
      <c r="C109" s="23">
        <v>2177</v>
      </c>
      <c r="D109" s="23">
        <v>1477</v>
      </c>
      <c r="E109" s="23">
        <v>442</v>
      </c>
      <c r="F109" s="23">
        <v>16</v>
      </c>
      <c r="G109" s="23">
        <v>51</v>
      </c>
      <c r="H109" s="23">
        <v>11601</v>
      </c>
      <c r="I109" s="24">
        <v>1033214.91</v>
      </c>
    </row>
    <row r="110" spans="1:9" x14ac:dyDescent="0.3">
      <c r="A110" s="21"/>
      <c r="B110" s="23"/>
      <c r="C110" s="23"/>
      <c r="D110" s="23"/>
      <c r="E110" s="23"/>
      <c r="F110" s="23"/>
      <c r="G110" s="23"/>
      <c r="H110" s="23"/>
      <c r="I110" s="24"/>
    </row>
    <row r="111" spans="1:9" x14ac:dyDescent="0.3">
      <c r="A111" s="21"/>
      <c r="B111" s="23"/>
      <c r="C111" s="23"/>
      <c r="D111" s="23"/>
      <c r="E111" s="23"/>
      <c r="F111" s="23"/>
      <c r="G111" s="23"/>
      <c r="H111" s="23"/>
      <c r="I111" s="24"/>
    </row>
    <row r="112" spans="1:9" x14ac:dyDescent="0.3">
      <c r="A112" s="21"/>
      <c r="B112" s="23"/>
      <c r="C112" s="23"/>
      <c r="D112" s="23"/>
      <c r="E112" s="23"/>
      <c r="F112" s="23"/>
      <c r="G112" s="23"/>
      <c r="H112" s="23"/>
      <c r="I112" s="24"/>
    </row>
    <row r="113" spans="1:9" x14ac:dyDescent="0.3">
      <c r="A113" s="21"/>
      <c r="B113" s="23"/>
      <c r="C113" s="23"/>
      <c r="D113" s="23"/>
      <c r="E113" s="23"/>
      <c r="F113" s="23"/>
      <c r="G113" s="23"/>
      <c r="H113" s="23"/>
      <c r="I113" s="24"/>
    </row>
    <row r="114" spans="1:9" x14ac:dyDescent="0.3">
      <c r="A114" s="47" t="s">
        <v>8</v>
      </c>
      <c r="B114" s="48">
        <f t="shared" ref="B114:G114" si="4">SUM(B96:B113)</f>
        <v>273595</v>
      </c>
      <c r="C114" s="48">
        <f t="shared" si="4"/>
        <v>39177</v>
      </c>
      <c r="D114" s="48">
        <f t="shared" si="4"/>
        <v>26003</v>
      </c>
      <c r="E114" s="48">
        <f t="shared" si="4"/>
        <v>9878</v>
      </c>
      <c r="F114" s="48">
        <f t="shared" si="4"/>
        <v>2025</v>
      </c>
      <c r="G114" s="48">
        <f t="shared" si="4"/>
        <v>4311</v>
      </c>
      <c r="H114" s="48">
        <f>SUM(H96:H113)</f>
        <v>354989</v>
      </c>
      <c r="I114" s="49">
        <f>SUM(I96:I113)</f>
        <v>30008469.370000001</v>
      </c>
    </row>
    <row r="115" spans="1:9" ht="15" thickBot="1" x14ac:dyDescent="0.35">
      <c r="A115" s="29"/>
      <c r="B115" s="30"/>
      <c r="C115" s="30"/>
      <c r="D115" s="30"/>
      <c r="E115" s="30"/>
      <c r="F115" s="30"/>
      <c r="G115" s="30"/>
      <c r="H115" s="30"/>
      <c r="I115" s="31"/>
    </row>
    <row r="116" spans="1:9" ht="16.2" thickBot="1" x14ac:dyDescent="0.35">
      <c r="A116" s="61" t="s">
        <v>66</v>
      </c>
      <c r="B116" s="62"/>
      <c r="C116" s="62"/>
      <c r="D116" s="62"/>
      <c r="E116" s="62"/>
      <c r="F116" s="62"/>
      <c r="G116" s="63"/>
      <c r="H116" s="64">
        <f>+$H$4</f>
        <v>2676521.36</v>
      </c>
      <c r="I116" s="63"/>
    </row>
    <row r="117" spans="1:9" x14ac:dyDescent="0.3">
      <c r="A117" s="18" t="s">
        <v>32</v>
      </c>
      <c r="B117" s="19" t="s">
        <v>33</v>
      </c>
      <c r="C117" s="19" t="s">
        <v>34</v>
      </c>
      <c r="D117" s="19" t="s">
        <v>35</v>
      </c>
      <c r="E117" s="19" t="s">
        <v>36</v>
      </c>
      <c r="F117" s="19" t="s">
        <v>37</v>
      </c>
      <c r="G117" s="19" t="s">
        <v>38</v>
      </c>
      <c r="H117" s="19" t="s">
        <v>8</v>
      </c>
      <c r="I117" s="47" t="s">
        <v>39</v>
      </c>
    </row>
    <row r="118" spans="1:9" x14ac:dyDescent="0.3">
      <c r="A118" s="21" t="s">
        <v>40</v>
      </c>
      <c r="B118" s="23">
        <v>3309</v>
      </c>
      <c r="C118" s="23">
        <v>89</v>
      </c>
      <c r="D118" s="23">
        <v>162</v>
      </c>
      <c r="E118" s="23">
        <v>53</v>
      </c>
      <c r="F118" s="23">
        <v>12</v>
      </c>
      <c r="G118" s="23">
        <v>3</v>
      </c>
      <c r="H118" s="23">
        <v>3628</v>
      </c>
      <c r="I118" s="24">
        <v>300705.05</v>
      </c>
    </row>
    <row r="119" spans="1:9" x14ac:dyDescent="0.3">
      <c r="A119" s="21" t="s">
        <v>41</v>
      </c>
      <c r="B119" s="23">
        <v>680</v>
      </c>
      <c r="C119" s="23">
        <v>27</v>
      </c>
      <c r="D119" s="23">
        <v>15</v>
      </c>
      <c r="E119" s="23">
        <v>3</v>
      </c>
      <c r="F119" s="23">
        <v>1</v>
      </c>
      <c r="G119" s="23">
        <v>3</v>
      </c>
      <c r="H119" s="23">
        <v>729</v>
      </c>
      <c r="I119" s="24">
        <v>57824.14</v>
      </c>
    </row>
    <row r="120" spans="1:9" x14ac:dyDescent="0.3">
      <c r="A120" s="21" t="s">
        <v>42</v>
      </c>
      <c r="B120" s="23">
        <v>909</v>
      </c>
      <c r="C120" s="23">
        <v>94</v>
      </c>
      <c r="D120" s="23">
        <v>74</v>
      </c>
      <c r="E120" s="23">
        <v>21</v>
      </c>
      <c r="F120" s="23">
        <v>3</v>
      </c>
      <c r="G120" s="23">
        <v>2</v>
      </c>
      <c r="H120" s="23">
        <v>1103</v>
      </c>
      <c r="I120" s="24">
        <v>100124.82</v>
      </c>
    </row>
    <row r="121" spans="1:9" x14ac:dyDescent="0.3">
      <c r="A121" s="21" t="s">
        <v>44</v>
      </c>
      <c r="B121" s="23">
        <v>581</v>
      </c>
      <c r="C121" s="23">
        <v>145</v>
      </c>
      <c r="D121" s="23">
        <v>114</v>
      </c>
      <c r="E121" s="23">
        <v>30</v>
      </c>
      <c r="F121" s="23">
        <v>14</v>
      </c>
      <c r="G121" s="23">
        <v>15</v>
      </c>
      <c r="H121" s="23">
        <v>899</v>
      </c>
      <c r="I121" s="24">
        <v>100828.95</v>
      </c>
    </row>
    <row r="122" spans="1:9" x14ac:dyDescent="0.3">
      <c r="A122" s="21" t="s">
        <v>45</v>
      </c>
      <c r="B122" s="23">
        <v>160</v>
      </c>
      <c r="C122" s="23">
        <v>0</v>
      </c>
      <c r="D122" s="23">
        <v>0</v>
      </c>
      <c r="E122" s="23">
        <v>1</v>
      </c>
      <c r="F122" s="23">
        <v>0</v>
      </c>
      <c r="G122" s="23">
        <v>0</v>
      </c>
      <c r="H122" s="23">
        <v>161</v>
      </c>
      <c r="I122" s="24">
        <v>11805.82</v>
      </c>
    </row>
    <row r="123" spans="1:9" x14ac:dyDescent="0.3">
      <c r="A123" s="21" t="s">
        <v>46</v>
      </c>
      <c r="B123" s="23">
        <v>56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56</v>
      </c>
      <c r="I123" s="24">
        <v>4044.73</v>
      </c>
    </row>
    <row r="124" spans="1:9" x14ac:dyDescent="0.3">
      <c r="A124" s="21" t="s">
        <v>49</v>
      </c>
      <c r="B124" s="23">
        <v>0</v>
      </c>
      <c r="C124" s="23">
        <v>2</v>
      </c>
      <c r="D124" s="23">
        <v>0</v>
      </c>
      <c r="E124" s="23">
        <v>0</v>
      </c>
      <c r="F124" s="23">
        <v>0</v>
      </c>
      <c r="G124" s="23">
        <v>0</v>
      </c>
      <c r="H124" s="23">
        <v>2</v>
      </c>
      <c r="I124" s="24">
        <v>285.08999999999997</v>
      </c>
    </row>
    <row r="125" spans="1:9" x14ac:dyDescent="0.3">
      <c r="A125" s="21" t="s">
        <v>50</v>
      </c>
      <c r="B125" s="23">
        <v>4</v>
      </c>
      <c r="C125" s="23">
        <v>1</v>
      </c>
      <c r="D125" s="23">
        <v>7</v>
      </c>
      <c r="E125" s="23">
        <v>0</v>
      </c>
      <c r="F125" s="23">
        <v>0</v>
      </c>
      <c r="G125" s="23">
        <v>0</v>
      </c>
      <c r="H125" s="23">
        <v>12</v>
      </c>
      <c r="I125" s="24">
        <v>1790.09</v>
      </c>
    </row>
    <row r="126" spans="1:9" x14ac:dyDescent="0.3">
      <c r="A126" s="21" t="s">
        <v>135</v>
      </c>
      <c r="B126" s="23">
        <v>7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7</v>
      </c>
      <c r="I126" s="24">
        <v>505.59</v>
      </c>
    </row>
    <row r="127" spans="1:9" x14ac:dyDescent="0.3">
      <c r="A127" s="21" t="s">
        <v>56</v>
      </c>
      <c r="B127" s="23">
        <v>217</v>
      </c>
      <c r="C127" s="23">
        <v>2</v>
      </c>
      <c r="D127" s="23">
        <v>0</v>
      </c>
      <c r="E127" s="23">
        <v>1</v>
      </c>
      <c r="F127" s="23">
        <v>1</v>
      </c>
      <c r="G127" s="23">
        <v>0</v>
      </c>
      <c r="H127" s="23">
        <v>221</v>
      </c>
      <c r="I127" s="24">
        <v>16494.55</v>
      </c>
    </row>
    <row r="128" spans="1:9" x14ac:dyDescent="0.3">
      <c r="A128" s="21" t="s">
        <v>57</v>
      </c>
      <c r="B128" s="23">
        <v>-15</v>
      </c>
      <c r="C128" s="23">
        <v>1</v>
      </c>
      <c r="D128" s="23">
        <v>-3</v>
      </c>
      <c r="E128" s="23">
        <v>0</v>
      </c>
      <c r="F128" s="23">
        <v>0</v>
      </c>
      <c r="G128" s="23">
        <v>0</v>
      </c>
      <c r="H128" s="23">
        <v>-17</v>
      </c>
      <c r="I128" s="24">
        <v>-1523.14</v>
      </c>
    </row>
    <row r="129" spans="1:9" x14ac:dyDescent="0.3">
      <c r="A129" s="21"/>
      <c r="B129" s="23"/>
      <c r="C129" s="23"/>
      <c r="D129" s="23"/>
      <c r="E129" s="23"/>
      <c r="F129" s="23"/>
      <c r="G129" s="23"/>
      <c r="H129" s="23"/>
      <c r="I129" s="24"/>
    </row>
    <row r="130" spans="1:9" x14ac:dyDescent="0.3">
      <c r="A130" s="21"/>
      <c r="B130" s="23"/>
      <c r="C130" s="23"/>
      <c r="D130" s="23"/>
      <c r="E130" s="23"/>
      <c r="F130" s="23"/>
      <c r="G130" s="23"/>
      <c r="H130" s="23"/>
      <c r="I130" s="24"/>
    </row>
    <row r="131" spans="1:9" x14ac:dyDescent="0.3">
      <c r="A131" s="21"/>
      <c r="B131" s="23"/>
      <c r="C131" s="23"/>
      <c r="D131" s="23"/>
      <c r="E131" s="23"/>
      <c r="F131" s="23"/>
      <c r="G131" s="23"/>
      <c r="H131" s="23"/>
      <c r="I131" s="24"/>
    </row>
    <row r="132" spans="1:9" x14ac:dyDescent="0.3">
      <c r="A132" s="47" t="s">
        <v>8</v>
      </c>
      <c r="B132" s="48">
        <f t="shared" ref="B132:I132" si="5">SUM(B118:B131)</f>
        <v>5908</v>
      </c>
      <c r="C132" s="48">
        <f t="shared" si="5"/>
        <v>361</v>
      </c>
      <c r="D132" s="48">
        <f t="shared" si="5"/>
        <v>369</v>
      </c>
      <c r="E132" s="48">
        <f t="shared" si="5"/>
        <v>109</v>
      </c>
      <c r="F132" s="48">
        <f t="shared" si="5"/>
        <v>31</v>
      </c>
      <c r="G132" s="48">
        <f t="shared" si="5"/>
        <v>23</v>
      </c>
      <c r="H132" s="48">
        <f t="shared" si="5"/>
        <v>6801</v>
      </c>
      <c r="I132" s="49">
        <f t="shared" si="5"/>
        <v>592885.68999999983</v>
      </c>
    </row>
    <row r="133" spans="1:9" ht="15" thickBot="1" x14ac:dyDescent="0.35">
      <c r="A133" s="29"/>
      <c r="B133" s="30"/>
      <c r="C133" s="30"/>
      <c r="D133" s="30"/>
      <c r="E133" s="30"/>
      <c r="F133" s="30"/>
      <c r="G133" s="30"/>
      <c r="H133" s="30"/>
      <c r="I133" s="31"/>
    </row>
    <row r="134" spans="1:9" ht="16.2" thickBot="1" x14ac:dyDescent="0.35">
      <c r="A134" s="65" t="s">
        <v>139</v>
      </c>
      <c r="B134" s="66"/>
      <c r="C134" s="66"/>
      <c r="D134" s="66"/>
      <c r="E134" s="66"/>
      <c r="F134" s="66"/>
      <c r="G134" s="67"/>
      <c r="H134" s="64">
        <f>+$H$4</f>
        <v>2676521.36</v>
      </c>
      <c r="I134" s="63"/>
    </row>
    <row r="135" spans="1:9" ht="15.6" x14ac:dyDescent="0.3">
      <c r="A135" s="18" t="s">
        <v>32</v>
      </c>
      <c r="B135" s="19" t="s">
        <v>33</v>
      </c>
      <c r="C135" s="19" t="s">
        <v>34</v>
      </c>
      <c r="D135" s="19" t="s">
        <v>35</v>
      </c>
      <c r="E135" s="19" t="s">
        <v>36</v>
      </c>
      <c r="F135" s="19" t="s">
        <v>37</v>
      </c>
      <c r="G135" s="19" t="s">
        <v>38</v>
      </c>
      <c r="H135" s="19" t="s">
        <v>8</v>
      </c>
      <c r="I135" s="20" t="s">
        <v>39</v>
      </c>
    </row>
    <row r="136" spans="1:9" x14ac:dyDescent="0.3">
      <c r="A136" s="21"/>
      <c r="B136" s="23"/>
      <c r="C136" s="23"/>
      <c r="D136" s="23"/>
      <c r="E136" s="23"/>
      <c r="F136" s="23"/>
      <c r="G136" s="23"/>
      <c r="H136" s="23"/>
      <c r="I136" s="24"/>
    </row>
    <row r="137" spans="1:9" x14ac:dyDescent="0.3">
      <c r="A137" s="21"/>
      <c r="B137" s="23"/>
      <c r="C137" s="23"/>
      <c r="D137" s="23"/>
      <c r="E137" s="23"/>
      <c r="F137" s="23"/>
      <c r="G137" s="23"/>
      <c r="H137" s="23"/>
      <c r="I137" s="24"/>
    </row>
    <row r="138" spans="1:9" x14ac:dyDescent="0.3">
      <c r="A138" s="21"/>
      <c r="B138" s="23"/>
      <c r="C138" s="23"/>
      <c r="D138" s="23"/>
      <c r="E138" s="23"/>
      <c r="F138" s="23"/>
      <c r="G138" s="23"/>
      <c r="H138" s="23"/>
      <c r="I138" s="24"/>
    </row>
    <row r="139" spans="1:9" x14ac:dyDescent="0.3">
      <c r="A139" s="21" t="s">
        <v>8</v>
      </c>
      <c r="B139" s="23">
        <f t="shared" ref="B139:H139" si="6">SUM(B136:B138)</f>
        <v>0</v>
      </c>
      <c r="C139" s="23">
        <f t="shared" si="6"/>
        <v>0</v>
      </c>
      <c r="D139" s="23">
        <f t="shared" si="6"/>
        <v>0</v>
      </c>
      <c r="E139" s="23">
        <f t="shared" si="6"/>
        <v>0</v>
      </c>
      <c r="F139" s="23">
        <f t="shared" si="6"/>
        <v>0</v>
      </c>
      <c r="G139" s="23">
        <f t="shared" si="6"/>
        <v>0</v>
      </c>
      <c r="H139" s="23">
        <f t="shared" si="6"/>
        <v>0</v>
      </c>
      <c r="I139" s="24">
        <f>SUM(I136:I137)</f>
        <v>0</v>
      </c>
    </row>
    <row r="140" spans="1:9" x14ac:dyDescent="0.3">
      <c r="A140" s="33"/>
      <c r="B140" s="34"/>
      <c r="C140" s="34"/>
      <c r="D140" s="34"/>
      <c r="E140" s="34"/>
      <c r="F140" s="34"/>
      <c r="G140" s="34"/>
      <c r="H140" s="34"/>
      <c r="I140" s="35"/>
    </row>
    <row r="141" spans="1:9" ht="15" thickBot="1" x14ac:dyDescent="0.35">
      <c r="A141" s="33"/>
      <c r="B141" s="34"/>
      <c r="C141" s="34"/>
      <c r="D141" s="34"/>
      <c r="E141" s="34"/>
      <c r="F141" s="34"/>
      <c r="G141" s="34"/>
      <c r="H141" s="34"/>
      <c r="I141" s="35"/>
    </row>
    <row r="142" spans="1:9" ht="16.2" thickBot="1" x14ac:dyDescent="0.35">
      <c r="A142" s="61" t="s">
        <v>136</v>
      </c>
      <c r="B142" s="62"/>
      <c r="C142" s="62"/>
      <c r="D142" s="62"/>
      <c r="E142" s="62"/>
      <c r="F142" s="62"/>
      <c r="G142" s="63"/>
      <c r="H142" s="64">
        <f>+$H$4</f>
        <v>2676521.36</v>
      </c>
      <c r="I142" s="68"/>
    </row>
    <row r="143" spans="1:9" ht="15.6" x14ac:dyDescent="0.3">
      <c r="A143" s="18" t="s">
        <v>32</v>
      </c>
      <c r="B143" s="19" t="s">
        <v>33</v>
      </c>
      <c r="C143" s="19" t="s">
        <v>34</v>
      </c>
      <c r="D143" s="19" t="s">
        <v>35</v>
      </c>
      <c r="E143" s="19" t="s">
        <v>36</v>
      </c>
      <c r="F143" s="19" t="s">
        <v>37</v>
      </c>
      <c r="G143" s="19" t="s">
        <v>38</v>
      </c>
      <c r="H143" s="19" t="s">
        <v>8</v>
      </c>
      <c r="I143" s="20" t="s">
        <v>39</v>
      </c>
    </row>
    <row r="144" spans="1:9" x14ac:dyDescent="0.3">
      <c r="A144" s="21" t="s">
        <v>42</v>
      </c>
      <c r="B144" s="23">
        <v>15672</v>
      </c>
      <c r="C144" s="23">
        <v>25</v>
      </c>
      <c r="D144" s="23">
        <v>2</v>
      </c>
      <c r="E144" s="23">
        <v>1114</v>
      </c>
      <c r="F144" s="23">
        <v>1</v>
      </c>
      <c r="G144" s="23">
        <v>1</v>
      </c>
      <c r="H144" s="23">
        <v>16815</v>
      </c>
      <c r="I144" s="24">
        <v>49309.82</v>
      </c>
    </row>
    <row r="145" spans="1:9" x14ac:dyDescent="0.3">
      <c r="A145" s="21" t="s">
        <v>44</v>
      </c>
      <c r="B145" s="23">
        <v>4260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4260</v>
      </c>
      <c r="I145" s="24">
        <v>12780</v>
      </c>
    </row>
    <row r="146" spans="1:9" x14ac:dyDescent="0.3">
      <c r="A146" s="21"/>
      <c r="B146" s="23"/>
      <c r="C146" s="23"/>
      <c r="D146" s="23"/>
      <c r="E146" s="23"/>
      <c r="F146" s="23"/>
      <c r="G146" s="23"/>
      <c r="H146" s="23"/>
      <c r="I146" s="24"/>
    </row>
    <row r="147" spans="1:9" x14ac:dyDescent="0.3">
      <c r="A147" s="47" t="s">
        <v>8</v>
      </c>
      <c r="B147" s="48">
        <f t="shared" ref="B147:H147" si="7">SUM(B144:B146)</f>
        <v>19932</v>
      </c>
      <c r="C147" s="48">
        <f t="shared" si="7"/>
        <v>25</v>
      </c>
      <c r="D147" s="48">
        <f t="shared" si="7"/>
        <v>2</v>
      </c>
      <c r="E147" s="48">
        <f t="shared" si="7"/>
        <v>1114</v>
      </c>
      <c r="F147" s="48">
        <f t="shared" si="7"/>
        <v>1</v>
      </c>
      <c r="G147" s="48">
        <f t="shared" si="7"/>
        <v>1</v>
      </c>
      <c r="H147" s="48">
        <f t="shared" si="7"/>
        <v>21075</v>
      </c>
      <c r="I147" s="49">
        <f>SUM(I144:I146)</f>
        <v>62089.82</v>
      </c>
    </row>
    <row r="148" spans="1:9" x14ac:dyDescent="0.3">
      <c r="A148" s="33"/>
      <c r="B148" s="34"/>
      <c r="C148" s="34"/>
      <c r="D148" s="34"/>
      <c r="E148" s="34"/>
      <c r="F148" s="34"/>
      <c r="G148" s="34"/>
      <c r="H148" s="34"/>
      <c r="I148" s="35"/>
    </row>
    <row r="149" spans="1:9" ht="15" thickBot="1" x14ac:dyDescent="0.35">
      <c r="A149" s="33"/>
      <c r="B149" s="34"/>
      <c r="C149" s="34"/>
      <c r="D149" s="34"/>
      <c r="E149" s="34"/>
      <c r="F149" s="34"/>
      <c r="G149" s="34"/>
      <c r="H149" s="34"/>
      <c r="I149" s="35"/>
    </row>
    <row r="150" spans="1:9" ht="16.2" thickBot="1" x14ac:dyDescent="0.35">
      <c r="A150" s="61" t="s">
        <v>114</v>
      </c>
      <c r="B150" s="62"/>
      <c r="C150" s="62"/>
      <c r="D150" s="62"/>
      <c r="E150" s="62"/>
      <c r="F150" s="62"/>
      <c r="G150" s="63"/>
      <c r="H150" s="64">
        <f>+$H$4</f>
        <v>2676521.36</v>
      </c>
      <c r="I150" s="68"/>
    </row>
    <row r="151" spans="1:9" ht="15.6" x14ac:dyDescent="0.3">
      <c r="A151" s="18" t="s">
        <v>32</v>
      </c>
      <c r="B151" s="19" t="s">
        <v>33</v>
      </c>
      <c r="C151" s="19" t="s">
        <v>34</v>
      </c>
      <c r="D151" s="19" t="s">
        <v>35</v>
      </c>
      <c r="E151" s="19" t="s">
        <v>36</v>
      </c>
      <c r="F151" s="19" t="s">
        <v>37</v>
      </c>
      <c r="G151" s="19" t="s">
        <v>38</v>
      </c>
      <c r="H151" s="19" t="s">
        <v>8</v>
      </c>
      <c r="I151" s="20" t="s">
        <v>39</v>
      </c>
    </row>
    <row r="152" spans="1:9" x14ac:dyDescent="0.3">
      <c r="A152" s="21" t="s">
        <v>40</v>
      </c>
      <c r="B152" s="23">
        <v>1081</v>
      </c>
      <c r="C152" s="23">
        <v>2</v>
      </c>
      <c r="D152" s="23">
        <v>0</v>
      </c>
      <c r="E152" s="23">
        <v>0</v>
      </c>
      <c r="F152" s="23">
        <v>0</v>
      </c>
      <c r="G152" s="23">
        <v>0</v>
      </c>
      <c r="H152" s="23">
        <v>1083</v>
      </c>
      <c r="I152" s="24">
        <v>9796.23</v>
      </c>
    </row>
    <row r="153" spans="1:9" x14ac:dyDescent="0.3">
      <c r="A153" s="21" t="s">
        <v>41</v>
      </c>
      <c r="B153" s="23">
        <v>93371</v>
      </c>
      <c r="C153" s="23">
        <v>187</v>
      </c>
      <c r="D153" s="23">
        <v>271</v>
      </c>
      <c r="E153" s="23">
        <v>114</v>
      </c>
      <c r="F153" s="23">
        <v>23</v>
      </c>
      <c r="G153" s="23">
        <v>95</v>
      </c>
      <c r="H153" s="23">
        <v>94061</v>
      </c>
      <c r="I153" s="24">
        <v>850824.5</v>
      </c>
    </row>
    <row r="154" spans="1:9" x14ac:dyDescent="0.3">
      <c r="A154" s="21" t="s">
        <v>42</v>
      </c>
      <c r="B154" s="23">
        <v>11950</v>
      </c>
      <c r="C154" s="23">
        <v>50</v>
      </c>
      <c r="D154" s="23">
        <v>49</v>
      </c>
      <c r="E154" s="23">
        <v>25</v>
      </c>
      <c r="F154" s="23">
        <v>0</v>
      </c>
      <c r="G154" s="23">
        <v>32</v>
      </c>
      <c r="H154" s="23">
        <v>12106</v>
      </c>
      <c r="I154" s="24">
        <v>109504.27</v>
      </c>
    </row>
    <row r="155" spans="1:9" x14ac:dyDescent="0.3">
      <c r="A155" s="21" t="s">
        <v>44</v>
      </c>
      <c r="B155" s="23">
        <v>2796</v>
      </c>
      <c r="C155" s="23">
        <v>163</v>
      </c>
      <c r="D155" s="23">
        <v>196</v>
      </c>
      <c r="E155" s="23">
        <v>154</v>
      </c>
      <c r="F155" s="23">
        <v>48</v>
      </c>
      <c r="G155" s="23">
        <v>53</v>
      </c>
      <c r="H155" s="23">
        <v>3410</v>
      </c>
      <c r="I155" s="24">
        <v>30845</v>
      </c>
    </row>
    <row r="156" spans="1:9" x14ac:dyDescent="0.3">
      <c r="A156" s="21" t="s">
        <v>47</v>
      </c>
      <c r="B156" s="23">
        <v>1181</v>
      </c>
      <c r="C156" s="23">
        <v>16</v>
      </c>
      <c r="D156" s="23">
        <v>1</v>
      </c>
      <c r="E156" s="23">
        <v>2</v>
      </c>
      <c r="F156" s="23">
        <v>1</v>
      </c>
      <c r="G156" s="23">
        <v>6</v>
      </c>
      <c r="H156" s="23">
        <v>1207</v>
      </c>
      <c r="I156" s="24">
        <v>10917.86</v>
      </c>
    </row>
    <row r="157" spans="1:9" x14ac:dyDescent="0.3">
      <c r="A157" s="21" t="s">
        <v>49</v>
      </c>
      <c r="B157" s="23">
        <v>1814</v>
      </c>
      <c r="C157" s="23">
        <v>863</v>
      </c>
      <c r="D157" s="23">
        <v>952</v>
      </c>
      <c r="E157" s="23">
        <v>244</v>
      </c>
      <c r="F157" s="23">
        <v>71</v>
      </c>
      <c r="G157" s="23">
        <v>154</v>
      </c>
      <c r="H157" s="23">
        <v>4098</v>
      </c>
      <c r="I157" s="24">
        <v>37068.269999999997</v>
      </c>
    </row>
    <row r="158" spans="1:9" x14ac:dyDescent="0.3">
      <c r="A158" s="21" t="s">
        <v>50</v>
      </c>
      <c r="B158" s="23">
        <v>768</v>
      </c>
      <c r="C158" s="23">
        <v>138</v>
      </c>
      <c r="D158" s="23">
        <v>646</v>
      </c>
      <c r="E158" s="23">
        <v>59</v>
      </c>
      <c r="F158" s="23">
        <v>0</v>
      </c>
      <c r="G158" s="23">
        <v>0</v>
      </c>
      <c r="H158" s="23">
        <v>1611</v>
      </c>
      <c r="I158" s="24">
        <v>14572.23</v>
      </c>
    </row>
    <row r="159" spans="1:9" x14ac:dyDescent="0.3">
      <c r="A159" s="21" t="s">
        <v>53</v>
      </c>
      <c r="B159" s="23">
        <v>699</v>
      </c>
      <c r="C159" s="23">
        <v>0</v>
      </c>
      <c r="D159" s="23">
        <v>11</v>
      </c>
      <c r="E159" s="23">
        <v>2</v>
      </c>
      <c r="F159" s="23">
        <v>1</v>
      </c>
      <c r="G159" s="23">
        <v>2</v>
      </c>
      <c r="H159" s="23">
        <v>715</v>
      </c>
      <c r="I159" s="24">
        <v>6467.5</v>
      </c>
    </row>
    <row r="160" spans="1:9" x14ac:dyDescent="0.3">
      <c r="A160" s="21" t="s">
        <v>135</v>
      </c>
      <c r="B160" s="23">
        <v>1678</v>
      </c>
      <c r="C160" s="23">
        <v>467</v>
      </c>
      <c r="D160" s="23">
        <v>33</v>
      </c>
      <c r="E160" s="23">
        <v>4</v>
      </c>
      <c r="F160" s="23">
        <v>16</v>
      </c>
      <c r="G160" s="23">
        <v>3</v>
      </c>
      <c r="H160" s="23">
        <v>2201</v>
      </c>
      <c r="I160" s="24">
        <v>19909.05</v>
      </c>
    </row>
    <row r="161" spans="1:9" x14ac:dyDescent="0.3">
      <c r="A161" s="21"/>
      <c r="B161" s="23"/>
      <c r="C161" s="23"/>
      <c r="D161" s="23"/>
      <c r="E161" s="23"/>
      <c r="F161" s="23"/>
      <c r="G161" s="23"/>
      <c r="H161" s="23"/>
      <c r="I161" s="24"/>
    </row>
    <row r="162" spans="1:9" x14ac:dyDescent="0.3">
      <c r="A162" s="21"/>
      <c r="B162" s="23"/>
      <c r="C162" s="23"/>
      <c r="D162" s="23"/>
      <c r="E162" s="23"/>
      <c r="F162" s="23"/>
      <c r="G162" s="23"/>
      <c r="H162" s="23"/>
      <c r="I162" s="24"/>
    </row>
    <row r="163" spans="1:9" x14ac:dyDescent="0.3">
      <c r="A163" s="47" t="s">
        <v>8</v>
      </c>
      <c r="B163" s="48">
        <f>SUM(B152:B162)</f>
        <v>115338</v>
      </c>
      <c r="C163" s="48">
        <f t="shared" ref="C163:H163" si="8">SUM(C152:C160)</f>
        <v>1886</v>
      </c>
      <c r="D163" s="48">
        <f t="shared" si="8"/>
        <v>2159</v>
      </c>
      <c r="E163" s="48">
        <f t="shared" si="8"/>
        <v>604</v>
      </c>
      <c r="F163" s="48">
        <f t="shared" si="8"/>
        <v>160</v>
      </c>
      <c r="G163" s="48">
        <f t="shared" si="8"/>
        <v>345</v>
      </c>
      <c r="H163" s="48">
        <f t="shared" si="8"/>
        <v>120492</v>
      </c>
      <c r="I163" s="49">
        <f>SUM(I152:I162)</f>
        <v>1089904.9099999999</v>
      </c>
    </row>
    <row r="164" spans="1:9" ht="15" thickBot="1" x14ac:dyDescent="0.35">
      <c r="A164" s="33"/>
      <c r="B164" s="34"/>
      <c r="C164" s="34"/>
      <c r="D164" s="34"/>
      <c r="E164" s="34"/>
      <c r="F164" s="34"/>
      <c r="G164" s="34"/>
      <c r="H164" s="34"/>
      <c r="I164" s="35"/>
    </row>
    <row r="165" spans="1:9" ht="16.2" thickBot="1" x14ac:dyDescent="0.35">
      <c r="A165" s="61" t="s">
        <v>115</v>
      </c>
      <c r="B165" s="62"/>
      <c r="C165" s="62"/>
      <c r="D165" s="62"/>
      <c r="E165" s="62"/>
      <c r="F165" s="62"/>
      <c r="G165" s="63"/>
      <c r="H165" s="64">
        <f>+$H$4</f>
        <v>2676521.36</v>
      </c>
      <c r="I165" s="63"/>
    </row>
    <row r="166" spans="1:9" ht="15.6" x14ac:dyDescent="0.3">
      <c r="A166" s="18" t="s">
        <v>32</v>
      </c>
      <c r="B166" s="19" t="s">
        <v>33</v>
      </c>
      <c r="C166" s="19" t="s">
        <v>34</v>
      </c>
      <c r="D166" s="19" t="s">
        <v>35</v>
      </c>
      <c r="E166" s="19" t="s">
        <v>36</v>
      </c>
      <c r="F166" s="19" t="s">
        <v>37</v>
      </c>
      <c r="G166" s="19" t="s">
        <v>38</v>
      </c>
      <c r="H166" s="19" t="s">
        <v>8</v>
      </c>
      <c r="I166" s="20" t="s">
        <v>39</v>
      </c>
    </row>
    <row r="167" spans="1:9" x14ac:dyDescent="0.3">
      <c r="A167" s="21" t="s">
        <v>40</v>
      </c>
      <c r="B167" s="23">
        <v>435</v>
      </c>
      <c r="C167" s="23">
        <v>8</v>
      </c>
      <c r="D167" s="23">
        <v>11</v>
      </c>
      <c r="E167" s="23">
        <v>2</v>
      </c>
      <c r="F167" s="23">
        <v>0</v>
      </c>
      <c r="G167" s="23">
        <v>1</v>
      </c>
      <c r="H167" s="23">
        <v>457</v>
      </c>
      <c r="I167" s="24">
        <v>13789.86</v>
      </c>
    </row>
    <row r="168" spans="1:9" x14ac:dyDescent="0.3">
      <c r="A168" s="21" t="s">
        <v>41</v>
      </c>
      <c r="B168" s="23">
        <v>48293</v>
      </c>
      <c r="C168" s="23">
        <v>1317</v>
      </c>
      <c r="D168" s="23">
        <v>854</v>
      </c>
      <c r="E168" s="23">
        <v>138</v>
      </c>
      <c r="F168" s="23">
        <v>52</v>
      </c>
      <c r="G168" s="23">
        <v>120</v>
      </c>
      <c r="H168" s="23">
        <v>50774</v>
      </c>
      <c r="I168" s="24">
        <v>1526653.91</v>
      </c>
    </row>
    <row r="169" spans="1:9" x14ac:dyDescent="0.3">
      <c r="A169" s="21" t="s">
        <v>42</v>
      </c>
      <c r="B169" s="23">
        <v>7106</v>
      </c>
      <c r="C169" s="23">
        <v>1391</v>
      </c>
      <c r="D169" s="23">
        <v>917</v>
      </c>
      <c r="E169" s="23">
        <v>124</v>
      </c>
      <c r="F169" s="23">
        <v>34</v>
      </c>
      <c r="G169" s="23">
        <v>117</v>
      </c>
      <c r="H169" s="23">
        <v>9689</v>
      </c>
      <c r="I169" s="24">
        <v>332267.5</v>
      </c>
    </row>
    <row r="170" spans="1:9" x14ac:dyDescent="0.3">
      <c r="A170" s="21" t="s">
        <v>44</v>
      </c>
      <c r="B170" s="23">
        <v>24189</v>
      </c>
      <c r="C170" s="23">
        <v>8226</v>
      </c>
      <c r="D170" s="23">
        <v>4600</v>
      </c>
      <c r="E170" s="23">
        <v>1689</v>
      </c>
      <c r="F170" s="23">
        <v>482</v>
      </c>
      <c r="G170" s="23">
        <v>680</v>
      </c>
      <c r="H170" s="23">
        <v>39866</v>
      </c>
      <c r="I170" s="24">
        <v>1485959.05</v>
      </c>
    </row>
    <row r="171" spans="1:9" x14ac:dyDescent="0.3">
      <c r="A171" s="21" t="s">
        <v>47</v>
      </c>
      <c r="B171" s="23">
        <v>5</v>
      </c>
      <c r="C171" s="23">
        <v>5</v>
      </c>
      <c r="D171" s="23">
        <v>4</v>
      </c>
      <c r="E171" s="23">
        <v>0</v>
      </c>
      <c r="F171" s="23">
        <v>0</v>
      </c>
      <c r="G171" s="23">
        <v>0</v>
      </c>
      <c r="H171" s="23">
        <v>14</v>
      </c>
      <c r="I171" s="24">
        <v>561.17999999999995</v>
      </c>
    </row>
    <row r="172" spans="1:9" x14ac:dyDescent="0.3">
      <c r="A172" s="21" t="s">
        <v>49</v>
      </c>
      <c r="B172" s="23">
        <v>88</v>
      </c>
      <c r="C172" s="23">
        <v>46</v>
      </c>
      <c r="D172" s="23">
        <v>21</v>
      </c>
      <c r="E172" s="23">
        <v>2</v>
      </c>
      <c r="F172" s="23">
        <v>0</v>
      </c>
      <c r="G172" s="23">
        <v>5</v>
      </c>
      <c r="H172" s="23">
        <v>162</v>
      </c>
      <c r="I172" s="24">
        <v>6064.68</v>
      </c>
    </row>
    <row r="173" spans="1:9" x14ac:dyDescent="0.3">
      <c r="A173" s="21" t="s">
        <v>50</v>
      </c>
      <c r="B173" s="23">
        <v>598</v>
      </c>
      <c r="C173" s="23">
        <v>282</v>
      </c>
      <c r="D173" s="23">
        <v>193</v>
      </c>
      <c r="E173" s="23">
        <v>0</v>
      </c>
      <c r="F173" s="23">
        <v>0</v>
      </c>
      <c r="G173" s="23">
        <v>0</v>
      </c>
      <c r="H173" s="23">
        <v>1073</v>
      </c>
      <c r="I173" s="24">
        <v>39051.86</v>
      </c>
    </row>
    <row r="174" spans="1:9" x14ac:dyDescent="0.3">
      <c r="A174" s="21" t="s">
        <v>52</v>
      </c>
      <c r="B174" s="23">
        <v>6</v>
      </c>
      <c r="C174" s="23">
        <v>0</v>
      </c>
      <c r="D174" s="23">
        <v>0</v>
      </c>
      <c r="E174" s="23">
        <v>5</v>
      </c>
      <c r="F174" s="23">
        <v>0</v>
      </c>
      <c r="G174" s="23">
        <v>0</v>
      </c>
      <c r="H174" s="23">
        <v>11</v>
      </c>
      <c r="I174" s="24">
        <v>511.14</v>
      </c>
    </row>
    <row r="175" spans="1:9" x14ac:dyDescent="0.3">
      <c r="A175" s="21" t="s">
        <v>53</v>
      </c>
      <c r="B175" s="23">
        <v>41</v>
      </c>
      <c r="C175" s="23">
        <v>21</v>
      </c>
      <c r="D175" s="23">
        <v>30</v>
      </c>
      <c r="E175" s="23">
        <v>62</v>
      </c>
      <c r="F175" s="23">
        <v>4</v>
      </c>
      <c r="G175" s="23">
        <v>85</v>
      </c>
      <c r="H175" s="23">
        <v>243</v>
      </c>
      <c r="I175" s="24">
        <v>15178.64</v>
      </c>
    </row>
    <row r="176" spans="1:9" x14ac:dyDescent="0.3">
      <c r="A176" s="21" t="s">
        <v>135</v>
      </c>
      <c r="B176" s="23">
        <v>742</v>
      </c>
      <c r="C176" s="23">
        <v>358</v>
      </c>
      <c r="D176" s="23">
        <v>0</v>
      </c>
      <c r="E176" s="23">
        <v>0</v>
      </c>
      <c r="F176" s="23">
        <v>0</v>
      </c>
      <c r="G176" s="23">
        <v>0</v>
      </c>
      <c r="H176" s="23">
        <v>1100</v>
      </c>
      <c r="I176" s="24">
        <v>35612.550000000003</v>
      </c>
    </row>
    <row r="177" spans="1:9" x14ac:dyDescent="0.3">
      <c r="A177" s="21" t="s">
        <v>56</v>
      </c>
      <c r="B177" s="23">
        <v>0</v>
      </c>
      <c r="C177" s="23">
        <v>0</v>
      </c>
      <c r="D177" s="23">
        <v>3</v>
      </c>
      <c r="E177" s="23">
        <v>0</v>
      </c>
      <c r="F177" s="23">
        <v>0</v>
      </c>
      <c r="G177" s="23">
        <v>0</v>
      </c>
      <c r="H177" s="23">
        <v>3</v>
      </c>
      <c r="I177" s="24">
        <v>164.86</v>
      </c>
    </row>
    <row r="178" spans="1:9" x14ac:dyDescent="0.3">
      <c r="A178" s="21"/>
      <c r="B178" s="23"/>
      <c r="C178" s="23"/>
      <c r="D178" s="23"/>
      <c r="E178" s="23"/>
      <c r="F178" s="23"/>
      <c r="G178" s="23"/>
      <c r="H178" s="23"/>
      <c r="I178" s="24"/>
    </row>
    <row r="179" spans="1:9" x14ac:dyDescent="0.3">
      <c r="A179" s="21"/>
      <c r="B179" s="23"/>
      <c r="C179" s="23"/>
      <c r="D179" s="23"/>
      <c r="E179" s="23"/>
      <c r="F179" s="23"/>
      <c r="G179" s="23"/>
      <c r="H179" s="23"/>
      <c r="I179" s="24"/>
    </row>
    <row r="180" spans="1:9" x14ac:dyDescent="0.3">
      <c r="A180" s="47" t="s">
        <v>8</v>
      </c>
      <c r="B180" s="48">
        <f t="shared" ref="B180:G180" si="9">SUM(B167:B179)</f>
        <v>81503</v>
      </c>
      <c r="C180" s="48">
        <f t="shared" si="9"/>
        <v>11654</v>
      </c>
      <c r="D180" s="48">
        <f t="shared" si="9"/>
        <v>6633</v>
      </c>
      <c r="E180" s="48">
        <f t="shared" si="9"/>
        <v>2022</v>
      </c>
      <c r="F180" s="48">
        <f t="shared" si="9"/>
        <v>572</v>
      </c>
      <c r="G180" s="48">
        <f t="shared" si="9"/>
        <v>1008</v>
      </c>
      <c r="H180" s="48">
        <f>SUM(H167:H179)</f>
        <v>103392</v>
      </c>
      <c r="I180" s="49">
        <f>SUM(I167:I179)</f>
        <v>3455815.2300000004</v>
      </c>
    </row>
    <row r="181" spans="1:9" x14ac:dyDescent="0.3">
      <c r="A181" s="25"/>
      <c r="B181" s="27"/>
      <c r="C181" s="27"/>
      <c r="D181" s="27"/>
      <c r="E181" s="27"/>
      <c r="F181" s="27"/>
      <c r="G181" s="27"/>
      <c r="H181" s="27"/>
      <c r="I181" s="28"/>
    </row>
    <row r="182" spans="1:9" ht="15" thickBot="1" x14ac:dyDescent="0.35">
      <c r="A182" s="33"/>
      <c r="B182" s="34"/>
      <c r="C182" s="34"/>
      <c r="D182" s="34"/>
      <c r="E182" s="34"/>
      <c r="F182" s="34"/>
      <c r="G182" s="34"/>
      <c r="H182" s="34"/>
      <c r="I182" s="35"/>
    </row>
    <row r="183" spans="1:9" ht="16.2" thickBot="1" x14ac:dyDescent="0.35">
      <c r="A183" s="61" t="s">
        <v>71</v>
      </c>
      <c r="B183" s="62"/>
      <c r="C183" s="62"/>
      <c r="D183" s="62"/>
      <c r="E183" s="62"/>
      <c r="F183" s="62"/>
      <c r="G183" s="63"/>
      <c r="H183" s="64">
        <f>+$H$4</f>
        <v>2676521.36</v>
      </c>
      <c r="I183" s="63"/>
    </row>
    <row r="184" spans="1:9" ht="15.6" x14ac:dyDescent="0.3">
      <c r="A184" s="18" t="s">
        <v>32</v>
      </c>
      <c r="B184" s="19" t="s">
        <v>33</v>
      </c>
      <c r="C184" s="19" t="s">
        <v>34</v>
      </c>
      <c r="D184" s="19" t="s">
        <v>35</v>
      </c>
      <c r="E184" s="19" t="s">
        <v>36</v>
      </c>
      <c r="F184" s="19" t="s">
        <v>37</v>
      </c>
      <c r="G184" s="19" t="s">
        <v>38</v>
      </c>
      <c r="H184" s="19" t="s">
        <v>8</v>
      </c>
      <c r="I184" s="20" t="s">
        <v>39</v>
      </c>
    </row>
    <row r="185" spans="1:9" x14ac:dyDescent="0.3">
      <c r="A185" s="21"/>
      <c r="B185" s="23"/>
      <c r="C185" s="23"/>
      <c r="D185" s="23"/>
      <c r="E185" s="23"/>
      <c r="F185" s="23"/>
      <c r="G185" s="23"/>
      <c r="H185" s="23"/>
      <c r="I185" s="24"/>
    </row>
    <row r="186" spans="1:9" x14ac:dyDescent="0.3">
      <c r="A186" s="21" t="s">
        <v>8</v>
      </c>
      <c r="B186" s="23">
        <f t="shared" ref="B186:I186" si="10">SUM(B185:B185)</f>
        <v>0</v>
      </c>
      <c r="C186" s="23">
        <f t="shared" si="10"/>
        <v>0</v>
      </c>
      <c r="D186" s="23">
        <f t="shared" si="10"/>
        <v>0</v>
      </c>
      <c r="E186" s="23">
        <f t="shared" si="10"/>
        <v>0</v>
      </c>
      <c r="F186" s="23">
        <f t="shared" si="10"/>
        <v>0</v>
      </c>
      <c r="G186" s="23">
        <f t="shared" si="10"/>
        <v>0</v>
      </c>
      <c r="H186" s="23">
        <f t="shared" si="10"/>
        <v>0</v>
      </c>
      <c r="I186" s="24">
        <f t="shared" si="10"/>
        <v>0</v>
      </c>
    </row>
    <row r="187" spans="1:9" x14ac:dyDescent="0.3">
      <c r="A187" s="25"/>
      <c r="B187" s="27"/>
      <c r="C187" s="27"/>
      <c r="D187" s="27"/>
      <c r="E187" s="27"/>
      <c r="F187" s="27"/>
      <c r="G187" s="27"/>
      <c r="H187" s="27"/>
      <c r="I187" s="28"/>
    </row>
    <row r="188" spans="1:9" ht="15" thickBot="1" x14ac:dyDescent="0.35">
      <c r="A188" s="25"/>
      <c r="B188" s="27"/>
      <c r="C188" s="27"/>
      <c r="D188" s="27"/>
      <c r="E188" s="27"/>
      <c r="F188" s="27"/>
      <c r="G188" s="27"/>
      <c r="H188" s="27"/>
      <c r="I188" s="28"/>
    </row>
    <row r="189" spans="1:9" ht="16.2" thickBot="1" x14ac:dyDescent="0.35">
      <c r="A189" s="61" t="s">
        <v>72</v>
      </c>
      <c r="B189" s="62"/>
      <c r="C189" s="62"/>
      <c r="D189" s="62"/>
      <c r="E189" s="62"/>
      <c r="F189" s="62"/>
      <c r="G189" s="63"/>
      <c r="H189" s="64">
        <f>+$H$4</f>
        <v>2676521.36</v>
      </c>
      <c r="I189" s="63"/>
    </row>
    <row r="190" spans="1:9" ht="15.6" x14ac:dyDescent="0.3">
      <c r="A190" s="18" t="s">
        <v>32</v>
      </c>
      <c r="B190" s="19" t="s">
        <v>33</v>
      </c>
      <c r="C190" s="19" t="s">
        <v>34</v>
      </c>
      <c r="D190" s="19" t="s">
        <v>35</v>
      </c>
      <c r="E190" s="19" t="s">
        <v>36</v>
      </c>
      <c r="F190" s="19" t="s">
        <v>37</v>
      </c>
      <c r="G190" s="19" t="s">
        <v>38</v>
      </c>
      <c r="H190" s="19" t="s">
        <v>8</v>
      </c>
      <c r="I190" s="20" t="s">
        <v>39</v>
      </c>
    </row>
    <row r="191" spans="1:9" x14ac:dyDescent="0.3">
      <c r="A191" s="21" t="s">
        <v>40</v>
      </c>
      <c r="B191" s="23">
        <v>351</v>
      </c>
      <c r="C191" s="23">
        <v>6</v>
      </c>
      <c r="D191" s="23">
        <v>6</v>
      </c>
      <c r="E191" s="23">
        <v>2</v>
      </c>
      <c r="F191" s="23">
        <v>0</v>
      </c>
      <c r="G191" s="23">
        <v>5</v>
      </c>
      <c r="H191" s="23">
        <v>370</v>
      </c>
      <c r="I191" s="24">
        <v>22595.82</v>
      </c>
    </row>
    <row r="192" spans="1:9" x14ac:dyDescent="0.3">
      <c r="A192" s="21" t="s">
        <v>41</v>
      </c>
      <c r="B192" s="23">
        <v>20861</v>
      </c>
      <c r="C192" s="23">
        <v>798</v>
      </c>
      <c r="D192" s="23">
        <v>758</v>
      </c>
      <c r="E192" s="23">
        <v>133</v>
      </c>
      <c r="F192" s="23">
        <v>37</v>
      </c>
      <c r="G192" s="23">
        <v>169</v>
      </c>
      <c r="H192" s="23">
        <v>22756</v>
      </c>
      <c r="I192" s="24">
        <v>1406507.05</v>
      </c>
    </row>
    <row r="193" spans="1:9" x14ac:dyDescent="0.3">
      <c r="A193" s="21" t="s">
        <v>42</v>
      </c>
      <c r="B193" s="23">
        <v>6753</v>
      </c>
      <c r="C193" s="23">
        <v>1072</v>
      </c>
      <c r="D193" s="23">
        <v>629</v>
      </c>
      <c r="E193" s="23">
        <v>142</v>
      </c>
      <c r="F193" s="23">
        <v>39</v>
      </c>
      <c r="G193" s="23">
        <v>136</v>
      </c>
      <c r="H193" s="23">
        <v>8771</v>
      </c>
      <c r="I193" s="24">
        <v>588945.73</v>
      </c>
    </row>
    <row r="194" spans="1:9" x14ac:dyDescent="0.3">
      <c r="A194" s="21" t="s">
        <v>44</v>
      </c>
      <c r="B194" s="23">
        <v>13494</v>
      </c>
      <c r="C194" s="23">
        <v>5739</v>
      </c>
      <c r="D194" s="23">
        <v>3676</v>
      </c>
      <c r="E194" s="23">
        <v>2017</v>
      </c>
      <c r="F194" s="23">
        <v>422</v>
      </c>
      <c r="G194" s="23">
        <v>721</v>
      </c>
      <c r="H194" s="23">
        <v>26069</v>
      </c>
      <c r="I194" s="24">
        <v>2063988.68</v>
      </c>
    </row>
    <row r="195" spans="1:9" x14ac:dyDescent="0.3">
      <c r="A195" s="21" t="s">
        <v>47</v>
      </c>
      <c r="B195" s="23">
        <v>88</v>
      </c>
      <c r="C195" s="23">
        <v>15</v>
      </c>
      <c r="D195" s="23">
        <v>7</v>
      </c>
      <c r="E195" s="23">
        <v>0</v>
      </c>
      <c r="F195" s="23">
        <v>6</v>
      </c>
      <c r="G195" s="23">
        <v>0</v>
      </c>
      <c r="H195" s="23">
        <v>116</v>
      </c>
      <c r="I195" s="24">
        <v>7923.91</v>
      </c>
    </row>
    <row r="196" spans="1:9" x14ac:dyDescent="0.3">
      <c r="A196" s="21" t="s">
        <v>49</v>
      </c>
      <c r="B196" s="23">
        <v>142</v>
      </c>
      <c r="C196" s="23">
        <v>88</v>
      </c>
      <c r="D196" s="23">
        <v>41</v>
      </c>
      <c r="E196" s="23">
        <v>7</v>
      </c>
      <c r="F196" s="23">
        <v>9</v>
      </c>
      <c r="G196" s="23">
        <v>12</v>
      </c>
      <c r="H196" s="23">
        <v>299</v>
      </c>
      <c r="I196" s="24">
        <v>23611.45</v>
      </c>
    </row>
    <row r="197" spans="1:9" x14ac:dyDescent="0.3">
      <c r="A197" s="21" t="s">
        <v>50</v>
      </c>
      <c r="B197" s="23">
        <v>315</v>
      </c>
      <c r="C197" s="23">
        <v>539</v>
      </c>
      <c r="D197" s="23">
        <v>420</v>
      </c>
      <c r="E197" s="23">
        <v>0</v>
      </c>
      <c r="F197" s="23">
        <v>0</v>
      </c>
      <c r="G197" s="23">
        <v>0</v>
      </c>
      <c r="H197" s="23">
        <v>1274</v>
      </c>
      <c r="I197" s="24">
        <v>104634.41</v>
      </c>
    </row>
    <row r="198" spans="1:9" x14ac:dyDescent="0.3">
      <c r="A198" s="21" t="s">
        <v>52</v>
      </c>
      <c r="B198" s="23">
        <v>3</v>
      </c>
      <c r="C198" s="23">
        <v>0</v>
      </c>
      <c r="D198" s="23">
        <v>0</v>
      </c>
      <c r="E198" s="23">
        <v>0</v>
      </c>
      <c r="F198" s="23">
        <v>0</v>
      </c>
      <c r="G198" s="23">
        <v>0</v>
      </c>
      <c r="H198" s="23">
        <v>3</v>
      </c>
      <c r="I198" s="24">
        <v>174.55</v>
      </c>
    </row>
    <row r="199" spans="1:9" x14ac:dyDescent="0.3">
      <c r="A199" s="21" t="s">
        <v>53</v>
      </c>
      <c r="B199" s="23">
        <v>52</v>
      </c>
      <c r="C199" s="23">
        <v>42</v>
      </c>
      <c r="D199" s="23">
        <v>58</v>
      </c>
      <c r="E199" s="23">
        <v>88</v>
      </c>
      <c r="F199" s="23">
        <v>8</v>
      </c>
      <c r="G199" s="23">
        <v>228</v>
      </c>
      <c r="H199" s="23">
        <v>476</v>
      </c>
      <c r="I199" s="24">
        <v>62090.91</v>
      </c>
    </row>
    <row r="200" spans="1:9" x14ac:dyDescent="0.3">
      <c r="A200" s="21" t="s">
        <v>135</v>
      </c>
      <c r="B200" s="23">
        <v>644</v>
      </c>
      <c r="C200" s="23">
        <v>819</v>
      </c>
      <c r="D200" s="23">
        <v>0</v>
      </c>
      <c r="E200" s="23">
        <v>0</v>
      </c>
      <c r="F200" s="23">
        <v>0</v>
      </c>
      <c r="G200" s="23">
        <v>0</v>
      </c>
      <c r="H200" s="23">
        <v>1463</v>
      </c>
      <c r="I200" s="24">
        <v>100122.59</v>
      </c>
    </row>
    <row r="201" spans="1:9" x14ac:dyDescent="0.3">
      <c r="A201" s="21"/>
      <c r="B201" s="23"/>
      <c r="C201" s="23"/>
      <c r="D201" s="23"/>
      <c r="E201" s="23"/>
      <c r="F201" s="23"/>
      <c r="G201" s="23"/>
      <c r="H201" s="23"/>
      <c r="I201" s="24"/>
    </row>
    <row r="202" spans="1:9" x14ac:dyDescent="0.3">
      <c r="A202" s="47" t="s">
        <v>8</v>
      </c>
      <c r="B202" s="48">
        <f>SUM(B191:B200)</f>
        <v>42703</v>
      </c>
      <c r="C202" s="48">
        <f t="shared" ref="C202:H202" si="11">SUM(C191:C200)</f>
        <v>9118</v>
      </c>
      <c r="D202" s="48">
        <f t="shared" si="11"/>
        <v>5595</v>
      </c>
      <c r="E202" s="48">
        <f t="shared" si="11"/>
        <v>2389</v>
      </c>
      <c r="F202" s="48">
        <f t="shared" si="11"/>
        <v>521</v>
      </c>
      <c r="G202" s="48">
        <f t="shared" si="11"/>
        <v>1271</v>
      </c>
      <c r="H202" s="48">
        <f t="shared" si="11"/>
        <v>61597</v>
      </c>
      <c r="I202" s="49">
        <f>SUM(I191:I201)</f>
        <v>4380595.1000000006</v>
      </c>
    </row>
    <row r="203" spans="1:9" ht="15" thickBot="1" x14ac:dyDescent="0.35">
      <c r="A203" s="29"/>
      <c r="B203" s="30"/>
      <c r="C203" s="30"/>
      <c r="D203" s="30"/>
      <c r="E203" s="30"/>
      <c r="F203" s="30"/>
      <c r="G203" s="30"/>
      <c r="H203" s="30"/>
      <c r="I203" s="31"/>
    </row>
    <row r="204" spans="1:9" ht="16.2" thickBot="1" x14ac:dyDescent="0.35">
      <c r="A204" s="65" t="s">
        <v>73</v>
      </c>
      <c r="B204" s="66"/>
      <c r="C204" s="66"/>
      <c r="D204" s="66"/>
      <c r="E204" s="66"/>
      <c r="F204" s="66"/>
      <c r="G204" s="67"/>
      <c r="H204" s="64">
        <f>+$H$4</f>
        <v>2676521.36</v>
      </c>
      <c r="I204" s="68"/>
    </row>
    <row r="205" spans="1:9" ht="15.6" x14ac:dyDescent="0.3">
      <c r="A205" s="18" t="s">
        <v>32</v>
      </c>
      <c r="B205" s="19" t="s">
        <v>33</v>
      </c>
      <c r="C205" s="19" t="s">
        <v>34</v>
      </c>
      <c r="D205" s="19" t="s">
        <v>35</v>
      </c>
      <c r="E205" s="19" t="s">
        <v>36</v>
      </c>
      <c r="F205" s="19" t="s">
        <v>37</v>
      </c>
      <c r="G205" s="19" t="s">
        <v>38</v>
      </c>
      <c r="H205" s="19" t="s">
        <v>8</v>
      </c>
      <c r="I205" s="20" t="s">
        <v>39</v>
      </c>
    </row>
    <row r="206" spans="1:9" x14ac:dyDescent="0.3">
      <c r="A206" s="21"/>
      <c r="B206" s="22"/>
      <c r="C206" s="22"/>
      <c r="D206" s="22"/>
      <c r="E206" s="22"/>
      <c r="F206" s="22"/>
      <c r="G206" s="22"/>
      <c r="H206" s="23"/>
      <c r="I206" s="24"/>
    </row>
    <row r="207" spans="1:9" x14ac:dyDescent="0.3">
      <c r="A207" s="21" t="s">
        <v>8</v>
      </c>
      <c r="B207" s="23">
        <f>+B206</f>
        <v>0</v>
      </c>
      <c r="C207" s="23">
        <f t="shared" ref="C207:H207" si="12">+C206</f>
        <v>0</v>
      </c>
      <c r="D207" s="23">
        <f t="shared" si="12"/>
        <v>0</v>
      </c>
      <c r="E207" s="23">
        <f t="shared" si="12"/>
        <v>0</v>
      </c>
      <c r="F207" s="23">
        <f t="shared" si="12"/>
        <v>0</v>
      </c>
      <c r="G207" s="23">
        <f t="shared" si="12"/>
        <v>0</v>
      </c>
      <c r="H207" s="23">
        <f t="shared" si="12"/>
        <v>0</v>
      </c>
      <c r="I207" s="24">
        <f>SUM(I206)</f>
        <v>0</v>
      </c>
    </row>
    <row r="208" spans="1:9" ht="15" thickBot="1" x14ac:dyDescent="0.35">
      <c r="A208" s="25"/>
      <c r="B208" s="27"/>
      <c r="C208" s="27"/>
      <c r="D208" s="27"/>
      <c r="E208" s="27"/>
      <c r="F208" s="27"/>
      <c r="G208" s="27"/>
      <c r="H208" s="27"/>
      <c r="I208" s="28"/>
    </row>
    <row r="209" spans="1:9" ht="16.2" thickBot="1" x14ac:dyDescent="0.35">
      <c r="A209" s="61" t="s">
        <v>137</v>
      </c>
      <c r="B209" s="62"/>
      <c r="C209" s="62"/>
      <c r="D209" s="62"/>
      <c r="E209" s="62"/>
      <c r="F209" s="62"/>
      <c r="G209" s="63"/>
      <c r="H209" s="64">
        <f>+$H$4</f>
        <v>2676521.36</v>
      </c>
      <c r="I209" s="68"/>
    </row>
    <row r="210" spans="1:9" ht="15.6" x14ac:dyDescent="0.3">
      <c r="A210" s="18" t="s">
        <v>32</v>
      </c>
      <c r="B210" s="19" t="s">
        <v>33</v>
      </c>
      <c r="C210" s="19" t="s">
        <v>34</v>
      </c>
      <c r="D210" s="19" t="s">
        <v>35</v>
      </c>
      <c r="E210" s="19" t="s">
        <v>36</v>
      </c>
      <c r="F210" s="19" t="s">
        <v>37</v>
      </c>
      <c r="G210" s="19" t="s">
        <v>38</v>
      </c>
      <c r="H210" s="19" t="s">
        <v>8</v>
      </c>
      <c r="I210" s="20" t="s">
        <v>39</v>
      </c>
    </row>
    <row r="211" spans="1:9" x14ac:dyDescent="0.3">
      <c r="A211" s="21" t="s">
        <v>40</v>
      </c>
      <c r="B211" s="23">
        <v>594301</v>
      </c>
      <c r="C211" s="23">
        <v>6058</v>
      </c>
      <c r="D211" s="23">
        <v>3850</v>
      </c>
      <c r="E211" s="23">
        <v>1208</v>
      </c>
      <c r="F211" s="23">
        <v>494</v>
      </c>
      <c r="G211" s="23">
        <v>780</v>
      </c>
      <c r="H211" s="23">
        <v>606691</v>
      </c>
      <c r="I211" s="24">
        <v>5688056.3600000003</v>
      </c>
    </row>
    <row r="212" spans="1:9" x14ac:dyDescent="0.3">
      <c r="A212" s="21" t="s">
        <v>41</v>
      </c>
      <c r="B212" s="23">
        <v>13737</v>
      </c>
      <c r="C212" s="23">
        <v>269</v>
      </c>
      <c r="D212" s="23">
        <v>165</v>
      </c>
      <c r="E212" s="23">
        <v>53</v>
      </c>
      <c r="F212" s="23">
        <v>28</v>
      </c>
      <c r="G212" s="23">
        <v>28</v>
      </c>
      <c r="H212" s="23">
        <v>14280</v>
      </c>
      <c r="I212" s="24">
        <v>137351.82</v>
      </c>
    </row>
    <row r="213" spans="1:9" x14ac:dyDescent="0.3">
      <c r="A213" s="21" t="s">
        <v>42</v>
      </c>
      <c r="B213" s="23">
        <v>114769</v>
      </c>
      <c r="C213" s="23">
        <v>16670</v>
      </c>
      <c r="D213" s="23">
        <v>7827</v>
      </c>
      <c r="E213" s="23">
        <v>1868</v>
      </c>
      <c r="F213" s="23">
        <v>404</v>
      </c>
      <c r="G213" s="23">
        <v>2109</v>
      </c>
      <c r="H213" s="23">
        <v>143647</v>
      </c>
      <c r="I213" s="24">
        <v>1678060.91</v>
      </c>
    </row>
    <row r="214" spans="1:9" x14ac:dyDescent="0.3">
      <c r="A214" s="21" t="s">
        <v>44</v>
      </c>
      <c r="B214" s="23">
        <v>153405</v>
      </c>
      <c r="C214" s="23">
        <v>34918</v>
      </c>
      <c r="D214" s="23">
        <v>22254</v>
      </c>
      <c r="E214" s="23">
        <v>6607</v>
      </c>
      <c r="F214" s="23">
        <v>2570</v>
      </c>
      <c r="G214" s="23">
        <v>2557</v>
      </c>
      <c r="H214" s="23">
        <v>222311</v>
      </c>
      <c r="I214" s="24">
        <v>2945262.73</v>
      </c>
    </row>
    <row r="215" spans="1:9" x14ac:dyDescent="0.3">
      <c r="A215" s="21" t="s">
        <v>45</v>
      </c>
      <c r="B215" s="23">
        <v>23252</v>
      </c>
      <c r="C215" s="23">
        <v>48</v>
      </c>
      <c r="D215" s="23">
        <v>64</v>
      </c>
      <c r="E215" s="23">
        <v>19</v>
      </c>
      <c r="F215" s="23">
        <v>13</v>
      </c>
      <c r="G215" s="23">
        <v>21</v>
      </c>
      <c r="H215" s="23">
        <v>23417</v>
      </c>
      <c r="I215" s="24">
        <v>215660.91</v>
      </c>
    </row>
    <row r="216" spans="1:9" x14ac:dyDescent="0.3">
      <c r="A216" s="21" t="s">
        <v>46</v>
      </c>
      <c r="B216" s="23">
        <v>15690</v>
      </c>
      <c r="C216" s="23">
        <v>191</v>
      </c>
      <c r="D216" s="23">
        <v>40</v>
      </c>
      <c r="E216" s="23">
        <v>33</v>
      </c>
      <c r="F216" s="23">
        <v>8</v>
      </c>
      <c r="G216" s="23">
        <v>8</v>
      </c>
      <c r="H216" s="23">
        <v>15970</v>
      </c>
      <c r="I216" s="24">
        <v>148563.64000000001</v>
      </c>
    </row>
    <row r="217" spans="1:9" x14ac:dyDescent="0.3">
      <c r="A217" s="21" t="s">
        <v>47</v>
      </c>
      <c r="B217" s="23">
        <v>16</v>
      </c>
      <c r="C217" s="23">
        <v>0</v>
      </c>
      <c r="D217" s="23">
        <v>0</v>
      </c>
      <c r="E217" s="23">
        <v>0</v>
      </c>
      <c r="F217" s="23">
        <v>0</v>
      </c>
      <c r="G217" s="23">
        <v>0</v>
      </c>
      <c r="H217" s="23">
        <v>16</v>
      </c>
      <c r="I217" s="24">
        <v>145.44999999999999</v>
      </c>
    </row>
    <row r="218" spans="1:9" x14ac:dyDescent="0.3">
      <c r="A218" s="21" t="s">
        <v>49</v>
      </c>
      <c r="B218" s="23">
        <v>556</v>
      </c>
      <c r="C218" s="23">
        <v>122</v>
      </c>
      <c r="D218" s="23">
        <v>239</v>
      </c>
      <c r="E218" s="23">
        <v>7</v>
      </c>
      <c r="F218" s="23">
        <v>4</v>
      </c>
      <c r="G218" s="23">
        <v>176</v>
      </c>
      <c r="H218" s="23">
        <v>1104</v>
      </c>
      <c r="I218" s="24">
        <v>20116.36</v>
      </c>
    </row>
    <row r="219" spans="1:9" x14ac:dyDescent="0.3">
      <c r="A219" s="21" t="s">
        <v>50</v>
      </c>
      <c r="B219" s="23">
        <v>71</v>
      </c>
      <c r="C219" s="23">
        <v>27</v>
      </c>
      <c r="D219" s="23">
        <v>72</v>
      </c>
      <c r="E219" s="23">
        <v>0</v>
      </c>
      <c r="F219" s="23">
        <v>0</v>
      </c>
      <c r="G219" s="23">
        <v>0</v>
      </c>
      <c r="H219" s="23">
        <v>170</v>
      </c>
      <c r="I219" s="24">
        <v>2879.09</v>
      </c>
    </row>
    <row r="220" spans="1:9" x14ac:dyDescent="0.3">
      <c r="A220" s="21" t="s">
        <v>53</v>
      </c>
      <c r="B220" s="23">
        <v>96</v>
      </c>
      <c r="C220" s="23">
        <v>66</v>
      </c>
      <c r="D220" s="23">
        <v>1</v>
      </c>
      <c r="E220" s="23">
        <v>108</v>
      </c>
      <c r="F220" s="23">
        <v>0</v>
      </c>
      <c r="G220" s="23">
        <v>184</v>
      </c>
      <c r="H220" s="23">
        <v>455</v>
      </c>
      <c r="I220" s="24">
        <v>12499.09</v>
      </c>
    </row>
    <row r="221" spans="1:9" x14ac:dyDescent="0.3">
      <c r="A221" s="21" t="s">
        <v>135</v>
      </c>
      <c r="B221" s="23">
        <v>167</v>
      </c>
      <c r="C221" s="23">
        <v>237</v>
      </c>
      <c r="D221" s="23">
        <v>23</v>
      </c>
      <c r="E221" s="23">
        <v>0</v>
      </c>
      <c r="F221" s="23">
        <v>0</v>
      </c>
      <c r="G221" s="23">
        <v>0</v>
      </c>
      <c r="H221" s="23">
        <v>427</v>
      </c>
      <c r="I221" s="24">
        <v>6176.36</v>
      </c>
    </row>
    <row r="222" spans="1:9" x14ac:dyDescent="0.3">
      <c r="A222" s="21" t="s">
        <v>56</v>
      </c>
      <c r="B222" s="23">
        <v>29447</v>
      </c>
      <c r="C222" s="23">
        <v>651</v>
      </c>
      <c r="D222" s="23">
        <v>748</v>
      </c>
      <c r="E222" s="23">
        <v>34</v>
      </c>
      <c r="F222" s="23">
        <v>11</v>
      </c>
      <c r="G222" s="23">
        <v>8</v>
      </c>
      <c r="H222" s="23">
        <v>30899</v>
      </c>
      <c r="I222" s="24">
        <v>299091.82</v>
      </c>
    </row>
    <row r="223" spans="1:9" x14ac:dyDescent="0.3">
      <c r="A223" s="21" t="s">
        <v>57</v>
      </c>
      <c r="B223" s="23">
        <v>73844</v>
      </c>
      <c r="C223" s="23">
        <v>3668</v>
      </c>
      <c r="D223" s="23">
        <v>2522</v>
      </c>
      <c r="E223" s="23">
        <v>566</v>
      </c>
      <c r="F223" s="23">
        <v>38</v>
      </c>
      <c r="G223" s="23">
        <v>213</v>
      </c>
      <c r="H223" s="23">
        <v>80851</v>
      </c>
      <c r="I223" s="24">
        <v>824092.73</v>
      </c>
    </row>
    <row r="224" spans="1:9" x14ac:dyDescent="0.3">
      <c r="A224" s="21"/>
      <c r="B224" s="23"/>
      <c r="C224" s="23"/>
      <c r="D224" s="23"/>
      <c r="E224" s="23"/>
      <c r="F224" s="23"/>
      <c r="G224" s="23"/>
      <c r="H224" s="23"/>
      <c r="I224" s="24"/>
    </row>
    <row r="225" spans="1:9" x14ac:dyDescent="0.3">
      <c r="A225" s="21"/>
      <c r="B225" s="23"/>
      <c r="C225" s="23"/>
      <c r="D225" s="23"/>
      <c r="E225" s="23"/>
      <c r="F225" s="23"/>
      <c r="G225" s="23"/>
      <c r="H225" s="23"/>
      <c r="I225" s="24"/>
    </row>
    <row r="226" spans="1:9" x14ac:dyDescent="0.3">
      <c r="A226" s="47" t="s">
        <v>8</v>
      </c>
      <c r="B226" s="48">
        <f>SUM(B211:B225)</f>
        <v>1019351</v>
      </c>
      <c r="C226" s="48">
        <f t="shared" ref="C226:I226" si="13">SUM(C211:C225)</f>
        <v>62925</v>
      </c>
      <c r="D226" s="48">
        <f t="shared" si="13"/>
        <v>37805</v>
      </c>
      <c r="E226" s="48">
        <f t="shared" si="13"/>
        <v>10503</v>
      </c>
      <c r="F226" s="48">
        <f t="shared" si="13"/>
        <v>3570</v>
      </c>
      <c r="G226" s="48">
        <f t="shared" si="13"/>
        <v>6084</v>
      </c>
      <c r="H226" s="48">
        <f t="shared" si="13"/>
        <v>1140238</v>
      </c>
      <c r="I226" s="49">
        <f t="shared" si="13"/>
        <v>11977957.27</v>
      </c>
    </row>
    <row r="227" spans="1:9" x14ac:dyDescent="0.3">
      <c r="A227" s="25"/>
      <c r="B227" s="27"/>
      <c r="C227" s="27"/>
      <c r="D227" s="27"/>
      <c r="E227" s="27"/>
      <c r="F227" s="27"/>
      <c r="G227" s="27"/>
      <c r="H227" s="27"/>
      <c r="I227" s="28"/>
    </row>
    <row r="228" spans="1:9" ht="15" thickBot="1" x14ac:dyDescent="0.35">
      <c r="A228" s="29"/>
      <c r="B228" s="30"/>
      <c r="C228" s="30"/>
      <c r="D228" s="30"/>
      <c r="E228" s="30"/>
      <c r="F228" s="30"/>
      <c r="G228" s="30"/>
      <c r="H228" s="30"/>
      <c r="I228" s="31"/>
    </row>
    <row r="229" spans="1:9" ht="16.2" thickBot="1" x14ac:dyDescent="0.35">
      <c r="A229" s="61" t="s">
        <v>117</v>
      </c>
      <c r="B229" s="62"/>
      <c r="C229" s="62"/>
      <c r="D229" s="62"/>
      <c r="E229" s="62"/>
      <c r="F229" s="62"/>
      <c r="G229" s="63"/>
      <c r="H229" s="64">
        <f>+$H$4</f>
        <v>2676521.36</v>
      </c>
      <c r="I229" s="68"/>
    </row>
    <row r="230" spans="1:9" ht="15.6" x14ac:dyDescent="0.3">
      <c r="A230" s="18" t="s">
        <v>32</v>
      </c>
      <c r="B230" s="19" t="s">
        <v>33</v>
      </c>
      <c r="C230" s="19" t="s">
        <v>34</v>
      </c>
      <c r="D230" s="19" t="s">
        <v>35</v>
      </c>
      <c r="E230" s="19" t="s">
        <v>36</v>
      </c>
      <c r="F230" s="19" t="s">
        <v>37</v>
      </c>
      <c r="G230" s="19" t="s">
        <v>38</v>
      </c>
      <c r="H230" s="19" t="s">
        <v>8</v>
      </c>
      <c r="I230" s="20" t="s">
        <v>39</v>
      </c>
    </row>
    <row r="231" spans="1:9" x14ac:dyDescent="0.3">
      <c r="A231" s="21" t="s">
        <v>40</v>
      </c>
      <c r="B231" s="23">
        <v>263</v>
      </c>
      <c r="C231" s="23">
        <v>4</v>
      </c>
      <c r="D231" s="23">
        <v>3</v>
      </c>
      <c r="E231" s="23">
        <v>5</v>
      </c>
      <c r="F231" s="23">
        <v>0</v>
      </c>
      <c r="G231" s="23">
        <v>0</v>
      </c>
      <c r="H231" s="23">
        <v>275</v>
      </c>
      <c r="I231" s="24">
        <v>5193.3599999999997</v>
      </c>
    </row>
    <row r="232" spans="1:9" x14ac:dyDescent="0.3">
      <c r="A232" s="21" t="s">
        <v>41</v>
      </c>
      <c r="B232" s="23">
        <v>25698</v>
      </c>
      <c r="C232" s="23">
        <v>712</v>
      </c>
      <c r="D232" s="23">
        <v>495</v>
      </c>
      <c r="E232" s="23">
        <v>89</v>
      </c>
      <c r="F232" s="23">
        <v>20</v>
      </c>
      <c r="G232" s="23">
        <v>62</v>
      </c>
      <c r="H232" s="23">
        <v>27076</v>
      </c>
      <c r="I232" s="24">
        <v>509609</v>
      </c>
    </row>
    <row r="233" spans="1:9" x14ac:dyDescent="0.3">
      <c r="A233" s="21" t="s">
        <v>42</v>
      </c>
      <c r="B233" s="23">
        <v>3988</v>
      </c>
      <c r="C233" s="23">
        <v>904</v>
      </c>
      <c r="D233" s="23">
        <v>504</v>
      </c>
      <c r="E233" s="23">
        <v>103</v>
      </c>
      <c r="F233" s="23">
        <v>32</v>
      </c>
      <c r="G233" s="23">
        <v>135</v>
      </c>
      <c r="H233" s="23">
        <v>5666</v>
      </c>
      <c r="I233" s="24">
        <v>124839.64</v>
      </c>
    </row>
    <row r="234" spans="1:9" x14ac:dyDescent="0.3">
      <c r="A234" s="21" t="s">
        <v>44</v>
      </c>
      <c r="B234" s="23">
        <v>22824</v>
      </c>
      <c r="C234" s="23">
        <v>8270</v>
      </c>
      <c r="D234" s="23">
        <v>4563</v>
      </c>
      <c r="E234" s="23">
        <v>1321</v>
      </c>
      <c r="F234" s="23">
        <v>505</v>
      </c>
      <c r="G234" s="23">
        <v>635</v>
      </c>
      <c r="H234" s="23">
        <v>38118</v>
      </c>
      <c r="I234" s="24">
        <v>887224.73</v>
      </c>
    </row>
    <row r="235" spans="1:9" x14ac:dyDescent="0.3">
      <c r="A235" s="21" t="s">
        <v>47</v>
      </c>
      <c r="B235" s="23">
        <v>26</v>
      </c>
      <c r="C235" s="23">
        <v>1</v>
      </c>
      <c r="D235" s="23">
        <v>0</v>
      </c>
      <c r="E235" s="23">
        <v>0</v>
      </c>
      <c r="F235" s="23">
        <v>0</v>
      </c>
      <c r="G235" s="23">
        <v>0</v>
      </c>
      <c r="H235" s="23">
        <v>27</v>
      </c>
      <c r="I235" s="24">
        <v>497.23</v>
      </c>
    </row>
    <row r="236" spans="1:9" x14ac:dyDescent="0.3">
      <c r="A236" s="21" t="s">
        <v>49</v>
      </c>
      <c r="B236" s="23">
        <v>204</v>
      </c>
      <c r="C236" s="23">
        <v>37</v>
      </c>
      <c r="D236" s="23">
        <v>13</v>
      </c>
      <c r="E236" s="23">
        <v>4</v>
      </c>
      <c r="F236" s="23">
        <v>0</v>
      </c>
      <c r="G236" s="23">
        <v>2</v>
      </c>
      <c r="H236" s="23">
        <v>260</v>
      </c>
      <c r="I236" s="24">
        <v>5334.14</v>
      </c>
    </row>
    <row r="237" spans="1:9" x14ac:dyDescent="0.3">
      <c r="A237" s="21" t="s">
        <v>50</v>
      </c>
      <c r="B237" s="23">
        <v>859</v>
      </c>
      <c r="C237" s="23">
        <v>435</v>
      </c>
      <c r="D237" s="23">
        <v>251</v>
      </c>
      <c r="E237" s="23">
        <v>0</v>
      </c>
      <c r="F237" s="23">
        <v>0</v>
      </c>
      <c r="G237" s="23">
        <v>0</v>
      </c>
      <c r="H237" s="23">
        <v>1545</v>
      </c>
      <c r="I237" s="24">
        <v>34900.949999999997</v>
      </c>
    </row>
    <row r="238" spans="1:9" x14ac:dyDescent="0.3">
      <c r="A238" s="21" t="s">
        <v>52</v>
      </c>
      <c r="B238" s="23">
        <v>6</v>
      </c>
      <c r="C238" s="23">
        <v>0</v>
      </c>
      <c r="D238" s="23">
        <v>0</v>
      </c>
      <c r="E238" s="23">
        <v>0</v>
      </c>
      <c r="F238" s="23">
        <v>0</v>
      </c>
      <c r="G238" s="23">
        <v>0</v>
      </c>
      <c r="H238" s="23">
        <v>6</v>
      </c>
      <c r="I238" s="24">
        <v>109.09</v>
      </c>
    </row>
    <row r="239" spans="1:9" x14ac:dyDescent="0.3">
      <c r="A239" s="21" t="s">
        <v>53</v>
      </c>
      <c r="B239" s="23">
        <v>84</v>
      </c>
      <c r="C239" s="23">
        <v>32</v>
      </c>
      <c r="D239" s="23">
        <v>16</v>
      </c>
      <c r="E239" s="23">
        <v>47</v>
      </c>
      <c r="F239" s="23">
        <v>4</v>
      </c>
      <c r="G239" s="23">
        <v>55</v>
      </c>
      <c r="H239" s="23">
        <v>238</v>
      </c>
      <c r="I239" s="24">
        <v>7877.45</v>
      </c>
    </row>
    <row r="240" spans="1:9" x14ac:dyDescent="0.3">
      <c r="A240" s="21" t="s">
        <v>135</v>
      </c>
      <c r="B240" s="23">
        <v>665</v>
      </c>
      <c r="C240" s="23">
        <v>360</v>
      </c>
      <c r="D240" s="23">
        <v>0</v>
      </c>
      <c r="E240" s="23">
        <v>0</v>
      </c>
      <c r="F240" s="23">
        <v>0</v>
      </c>
      <c r="G240" s="23">
        <v>0</v>
      </c>
      <c r="H240" s="23">
        <v>1025</v>
      </c>
      <c r="I240" s="24">
        <v>20910.91</v>
      </c>
    </row>
    <row r="241" spans="1:9" x14ac:dyDescent="0.3">
      <c r="A241" s="21"/>
      <c r="B241" s="23"/>
      <c r="C241" s="23"/>
      <c r="D241" s="23"/>
      <c r="E241" s="23"/>
      <c r="F241" s="23"/>
      <c r="G241" s="23"/>
      <c r="H241" s="23"/>
      <c r="I241" s="24"/>
    </row>
    <row r="242" spans="1:9" x14ac:dyDescent="0.3">
      <c r="A242" s="21"/>
      <c r="B242" s="23"/>
      <c r="C242" s="23"/>
      <c r="D242" s="23"/>
      <c r="E242" s="23"/>
      <c r="F242" s="23"/>
      <c r="G242" s="23"/>
      <c r="H242" s="23"/>
      <c r="I242" s="24"/>
    </row>
    <row r="243" spans="1:9" x14ac:dyDescent="0.3">
      <c r="A243" s="47" t="s">
        <v>8</v>
      </c>
      <c r="B243" s="48">
        <f t="shared" ref="B243:H243" si="14">SUM(B231:B242)</f>
        <v>54617</v>
      </c>
      <c r="C243" s="48">
        <f t="shared" si="14"/>
        <v>10755</v>
      </c>
      <c r="D243" s="48">
        <f t="shared" si="14"/>
        <v>5845</v>
      </c>
      <c r="E243" s="48">
        <f t="shared" si="14"/>
        <v>1569</v>
      </c>
      <c r="F243" s="48">
        <f t="shared" si="14"/>
        <v>561</v>
      </c>
      <c r="G243" s="48">
        <f t="shared" si="14"/>
        <v>889</v>
      </c>
      <c r="H243" s="48">
        <f t="shared" si="14"/>
        <v>74236</v>
      </c>
      <c r="I243" s="49">
        <f>SUM(I231:I242)</f>
        <v>1596496.4999999998</v>
      </c>
    </row>
    <row r="244" spans="1:9" x14ac:dyDescent="0.3">
      <c r="A244" s="25"/>
      <c r="B244" s="27"/>
      <c r="C244" s="27"/>
      <c r="D244" s="27"/>
      <c r="E244" s="27"/>
      <c r="F244" s="27"/>
      <c r="G244" s="27"/>
      <c r="H244" s="27"/>
      <c r="I244" s="28"/>
    </row>
    <row r="245" spans="1:9" ht="15" thickBot="1" x14ac:dyDescent="0.35">
      <c r="A245" s="25"/>
      <c r="B245" s="27"/>
      <c r="C245" s="27"/>
      <c r="D245" s="27"/>
      <c r="E245" s="27"/>
      <c r="F245" s="27"/>
      <c r="G245" s="27"/>
      <c r="H245" s="27"/>
      <c r="I245" s="28"/>
    </row>
    <row r="246" spans="1:9" ht="16.2" thickBot="1" x14ac:dyDescent="0.35">
      <c r="A246" s="61" t="s">
        <v>138</v>
      </c>
      <c r="B246" s="62"/>
      <c r="C246" s="62"/>
      <c r="D246" s="62"/>
      <c r="E246" s="62"/>
      <c r="F246" s="62"/>
      <c r="G246" s="63"/>
      <c r="H246" s="64">
        <f>+$H$4</f>
        <v>2676521.36</v>
      </c>
      <c r="I246" s="63"/>
    </row>
    <row r="247" spans="1:9" ht="15.6" x14ac:dyDescent="0.3">
      <c r="A247" s="18" t="s">
        <v>32</v>
      </c>
      <c r="B247" s="19" t="s">
        <v>33</v>
      </c>
      <c r="C247" s="19" t="s">
        <v>34</v>
      </c>
      <c r="D247" s="19" t="s">
        <v>35</v>
      </c>
      <c r="E247" s="19" t="s">
        <v>36</v>
      </c>
      <c r="F247" s="19" t="s">
        <v>37</v>
      </c>
      <c r="G247" s="19" t="s">
        <v>38</v>
      </c>
      <c r="H247" s="19" t="s">
        <v>8</v>
      </c>
      <c r="I247" s="20" t="s">
        <v>39</v>
      </c>
    </row>
    <row r="248" spans="1:9" x14ac:dyDescent="0.3">
      <c r="A248" s="21"/>
      <c r="B248" s="23"/>
      <c r="C248" s="23"/>
      <c r="D248" s="23"/>
      <c r="E248" s="23"/>
      <c r="F248" s="23"/>
      <c r="G248" s="23"/>
      <c r="H248" s="23"/>
      <c r="I248" s="24"/>
    </row>
    <row r="249" spans="1:9" x14ac:dyDescent="0.3">
      <c r="A249" s="21"/>
      <c r="B249" s="23"/>
      <c r="C249" s="23"/>
      <c r="D249" s="23"/>
      <c r="E249" s="23"/>
      <c r="F249" s="23"/>
      <c r="G249" s="23"/>
      <c r="H249" s="23"/>
      <c r="I249" s="24"/>
    </row>
    <row r="250" spans="1:9" x14ac:dyDescent="0.3">
      <c r="A250" s="21" t="s">
        <v>8</v>
      </c>
      <c r="B250" s="23">
        <f t="shared" ref="B250:H250" si="15">SUM(B248:B249)</f>
        <v>0</v>
      </c>
      <c r="C250" s="23">
        <f t="shared" si="15"/>
        <v>0</v>
      </c>
      <c r="D250" s="23">
        <f t="shared" si="15"/>
        <v>0</v>
      </c>
      <c r="E250" s="23">
        <f t="shared" si="15"/>
        <v>0</v>
      </c>
      <c r="F250" s="23">
        <f t="shared" si="15"/>
        <v>0</v>
      </c>
      <c r="G250" s="23">
        <f t="shared" si="15"/>
        <v>0</v>
      </c>
      <c r="H250" s="23">
        <f t="shared" si="15"/>
        <v>0</v>
      </c>
      <c r="I250" s="24">
        <f>SUM(I248:I249)</f>
        <v>0</v>
      </c>
    </row>
    <row r="251" spans="1:9" x14ac:dyDescent="0.3">
      <c r="A251" s="25"/>
      <c r="B251" s="27"/>
      <c r="C251" s="27"/>
      <c r="D251" s="27"/>
      <c r="E251" s="27"/>
      <c r="F251" s="27"/>
      <c r="G251" s="27"/>
      <c r="H251" s="27"/>
      <c r="I251" s="28"/>
    </row>
    <row r="252" spans="1:9" ht="15" thickBot="1" x14ac:dyDescent="0.35">
      <c r="A252" s="29"/>
      <c r="B252" s="30"/>
      <c r="C252" s="30"/>
      <c r="D252" s="30"/>
      <c r="E252" s="30"/>
      <c r="F252" s="30"/>
      <c r="G252" s="30"/>
      <c r="H252" s="30"/>
      <c r="I252" s="31"/>
    </row>
    <row r="253" spans="1:9" ht="16.2" thickBot="1" x14ac:dyDescent="0.35">
      <c r="A253" s="61" t="s">
        <v>76</v>
      </c>
      <c r="B253" s="62"/>
      <c r="C253" s="62"/>
      <c r="D253" s="62"/>
      <c r="E253" s="62"/>
      <c r="F253" s="62"/>
      <c r="G253" s="63"/>
      <c r="H253" s="64">
        <f>+$H$4</f>
        <v>2676521.36</v>
      </c>
      <c r="I253" s="63"/>
    </row>
    <row r="254" spans="1:9" ht="15.6" x14ac:dyDescent="0.3">
      <c r="A254" s="18" t="s">
        <v>32</v>
      </c>
      <c r="B254" s="19" t="s">
        <v>33</v>
      </c>
      <c r="C254" s="19" t="s">
        <v>34</v>
      </c>
      <c r="D254" s="19" t="s">
        <v>35</v>
      </c>
      <c r="E254" s="19" t="s">
        <v>36</v>
      </c>
      <c r="F254" s="19" t="s">
        <v>37</v>
      </c>
      <c r="G254" s="19" t="s">
        <v>38</v>
      </c>
      <c r="H254" s="19" t="s">
        <v>8</v>
      </c>
      <c r="I254" s="20" t="s">
        <v>39</v>
      </c>
    </row>
    <row r="255" spans="1:9" x14ac:dyDescent="0.3">
      <c r="A255" s="21" t="s">
        <v>40</v>
      </c>
      <c r="B255" s="23">
        <v>191</v>
      </c>
      <c r="C255" s="23">
        <v>7</v>
      </c>
      <c r="D255" s="23">
        <v>0</v>
      </c>
      <c r="E255" s="23">
        <v>0</v>
      </c>
      <c r="F255" s="23">
        <v>0</v>
      </c>
      <c r="G255" s="23">
        <v>0</v>
      </c>
      <c r="H255" s="23">
        <v>198</v>
      </c>
      <c r="I255" s="24">
        <v>7280.18</v>
      </c>
    </row>
    <row r="256" spans="1:9" x14ac:dyDescent="0.3">
      <c r="A256" s="21" t="s">
        <v>41</v>
      </c>
      <c r="B256" s="23">
        <v>10078</v>
      </c>
      <c r="C256" s="23">
        <v>379</v>
      </c>
      <c r="D256" s="23">
        <v>352</v>
      </c>
      <c r="E256" s="23">
        <v>61</v>
      </c>
      <c r="F256" s="23">
        <v>16</v>
      </c>
      <c r="G256" s="23">
        <v>98</v>
      </c>
      <c r="H256" s="23">
        <v>10984</v>
      </c>
      <c r="I256" s="24">
        <v>424635.73</v>
      </c>
    </row>
    <row r="257" spans="1:9" x14ac:dyDescent="0.3">
      <c r="A257" s="21" t="s">
        <v>42</v>
      </c>
      <c r="B257" s="23">
        <v>3493</v>
      </c>
      <c r="C257" s="23">
        <v>609</v>
      </c>
      <c r="D257" s="23">
        <v>386</v>
      </c>
      <c r="E257" s="23">
        <v>93</v>
      </c>
      <c r="F257" s="23">
        <v>16</v>
      </c>
      <c r="G257" s="23">
        <v>74</v>
      </c>
      <c r="H257" s="23">
        <v>4671</v>
      </c>
      <c r="I257" s="24">
        <v>198665.18</v>
      </c>
    </row>
    <row r="258" spans="1:9" x14ac:dyDescent="0.3">
      <c r="A258" s="21" t="s">
        <v>44</v>
      </c>
      <c r="B258" s="23">
        <v>8784</v>
      </c>
      <c r="C258" s="23">
        <v>3703</v>
      </c>
      <c r="D258" s="23">
        <v>2206</v>
      </c>
      <c r="E258" s="23">
        <v>1081</v>
      </c>
      <c r="F258" s="23">
        <v>294</v>
      </c>
      <c r="G258" s="23">
        <v>470</v>
      </c>
      <c r="H258" s="23">
        <v>16538</v>
      </c>
      <c r="I258" s="24">
        <v>808537.55</v>
      </c>
    </row>
    <row r="259" spans="1:9" x14ac:dyDescent="0.3">
      <c r="A259" s="21" t="s">
        <v>47</v>
      </c>
      <c r="B259" s="23">
        <v>80</v>
      </c>
      <c r="C259" s="23">
        <v>6</v>
      </c>
      <c r="D259" s="23">
        <v>2</v>
      </c>
      <c r="E259" s="23">
        <v>0</v>
      </c>
      <c r="F259" s="23">
        <v>0</v>
      </c>
      <c r="G259" s="23">
        <v>0</v>
      </c>
      <c r="H259" s="23">
        <v>88</v>
      </c>
      <c r="I259" s="24">
        <v>3330.18</v>
      </c>
    </row>
    <row r="260" spans="1:9" x14ac:dyDescent="0.3">
      <c r="A260" s="21" t="s">
        <v>49</v>
      </c>
      <c r="B260" s="23">
        <v>94</v>
      </c>
      <c r="C260" s="23">
        <v>61</v>
      </c>
      <c r="D260" s="23">
        <v>18</v>
      </c>
      <c r="E260" s="23">
        <v>2</v>
      </c>
      <c r="F260" s="23">
        <v>3</v>
      </c>
      <c r="G260" s="23">
        <v>6</v>
      </c>
      <c r="H260" s="23">
        <v>184</v>
      </c>
      <c r="I260" s="24">
        <v>8596.18</v>
      </c>
    </row>
    <row r="261" spans="1:9" x14ac:dyDescent="0.3">
      <c r="A261" s="21" t="s">
        <v>50</v>
      </c>
      <c r="B261" s="23">
        <v>325</v>
      </c>
      <c r="C261" s="23">
        <v>488</v>
      </c>
      <c r="D261" s="23">
        <v>328</v>
      </c>
      <c r="E261" s="23">
        <v>0</v>
      </c>
      <c r="F261" s="23">
        <v>0</v>
      </c>
      <c r="G261" s="23">
        <v>0</v>
      </c>
      <c r="H261" s="23">
        <v>1141</v>
      </c>
      <c r="I261" s="24">
        <v>57159.27</v>
      </c>
    </row>
    <row r="262" spans="1:9" x14ac:dyDescent="0.3">
      <c r="A262" s="21" t="s">
        <v>52</v>
      </c>
      <c r="B262" s="23">
        <v>6</v>
      </c>
      <c r="C262" s="23">
        <v>0</v>
      </c>
      <c r="D262" s="23">
        <v>0</v>
      </c>
      <c r="E262" s="23">
        <v>0</v>
      </c>
      <c r="F262" s="23">
        <v>0</v>
      </c>
      <c r="G262" s="23">
        <v>0</v>
      </c>
      <c r="H262" s="23">
        <v>6</v>
      </c>
      <c r="I262" s="24">
        <v>218.18</v>
      </c>
    </row>
    <row r="263" spans="1:9" x14ac:dyDescent="0.3">
      <c r="A263" s="21" t="s">
        <v>53</v>
      </c>
      <c r="B263" s="23">
        <v>61</v>
      </c>
      <c r="C263" s="23">
        <v>37</v>
      </c>
      <c r="D263" s="23">
        <v>14</v>
      </c>
      <c r="E263" s="23">
        <v>41</v>
      </c>
      <c r="F263" s="23">
        <v>4</v>
      </c>
      <c r="G263" s="23">
        <v>106</v>
      </c>
      <c r="H263" s="23">
        <v>263</v>
      </c>
      <c r="I263" s="24">
        <v>19384.09</v>
      </c>
    </row>
    <row r="264" spans="1:9" x14ac:dyDescent="0.3">
      <c r="A264" s="21" t="s">
        <v>135</v>
      </c>
      <c r="B264" s="23">
        <v>289</v>
      </c>
      <c r="C264" s="23">
        <v>386</v>
      </c>
      <c r="D264" s="23">
        <v>0</v>
      </c>
      <c r="E264" s="23">
        <v>0</v>
      </c>
      <c r="F264" s="23">
        <v>0</v>
      </c>
      <c r="G264" s="23">
        <v>0</v>
      </c>
      <c r="H264" s="23">
        <v>675</v>
      </c>
      <c r="I264" s="24">
        <v>28966.91</v>
      </c>
    </row>
    <row r="265" spans="1:9" x14ac:dyDescent="0.3">
      <c r="A265" s="21" t="s">
        <v>56</v>
      </c>
      <c r="B265" s="23">
        <v>0</v>
      </c>
      <c r="C265" s="23">
        <v>0</v>
      </c>
      <c r="D265" s="23">
        <v>0</v>
      </c>
      <c r="E265" s="23">
        <v>0</v>
      </c>
      <c r="F265" s="23">
        <v>0</v>
      </c>
      <c r="G265" s="23">
        <v>0</v>
      </c>
      <c r="H265" s="23">
        <v>0</v>
      </c>
      <c r="I265" s="24">
        <v>0</v>
      </c>
    </row>
    <row r="266" spans="1:9" x14ac:dyDescent="0.3">
      <c r="A266" s="21"/>
      <c r="B266" s="23"/>
      <c r="C266" s="23"/>
      <c r="D266" s="23"/>
      <c r="E266" s="23"/>
      <c r="F266" s="23"/>
      <c r="G266" s="23"/>
      <c r="H266" s="23"/>
      <c r="I266" s="24"/>
    </row>
    <row r="267" spans="1:9" x14ac:dyDescent="0.3">
      <c r="A267" s="21"/>
      <c r="B267" s="23"/>
      <c r="C267" s="23"/>
      <c r="D267" s="23"/>
      <c r="E267" s="23"/>
      <c r="F267" s="23"/>
      <c r="G267" s="23"/>
      <c r="H267" s="23"/>
      <c r="I267" s="24"/>
    </row>
    <row r="268" spans="1:9" x14ac:dyDescent="0.3">
      <c r="A268" s="47" t="s">
        <v>8</v>
      </c>
      <c r="B268" s="48">
        <f>SUM(B255:B267)</f>
        <v>23401</v>
      </c>
      <c r="C268" s="48">
        <f t="shared" ref="C268:I268" si="16">SUM(C255:C267)</f>
        <v>5676</v>
      </c>
      <c r="D268" s="48">
        <f t="shared" si="16"/>
        <v>3306</v>
      </c>
      <c r="E268" s="48">
        <f t="shared" si="16"/>
        <v>1278</v>
      </c>
      <c r="F268" s="48">
        <f t="shared" si="16"/>
        <v>333</v>
      </c>
      <c r="G268" s="48">
        <f t="shared" si="16"/>
        <v>754</v>
      </c>
      <c r="H268" s="48">
        <f t="shared" si="16"/>
        <v>34748</v>
      </c>
      <c r="I268" s="49">
        <f t="shared" si="16"/>
        <v>1556773.45</v>
      </c>
    </row>
    <row r="269" spans="1:9" ht="15" thickBot="1" x14ac:dyDescent="0.35">
      <c r="A269" s="29"/>
      <c r="B269" s="30"/>
      <c r="C269" s="30"/>
      <c r="D269" s="30"/>
      <c r="E269" s="30"/>
      <c r="F269" s="30"/>
      <c r="G269" s="30"/>
      <c r="H269" s="30"/>
      <c r="I269" s="31"/>
    </row>
    <row r="270" spans="1:9" ht="16.2" thickBot="1" x14ac:dyDescent="0.35">
      <c r="A270" s="61" t="s">
        <v>77</v>
      </c>
      <c r="B270" s="62"/>
      <c r="C270" s="62"/>
      <c r="D270" s="62"/>
      <c r="E270" s="62"/>
      <c r="F270" s="62"/>
      <c r="G270" s="63"/>
      <c r="H270" s="64">
        <f>+$H$4</f>
        <v>2676521.36</v>
      </c>
      <c r="I270" s="63"/>
    </row>
    <row r="271" spans="1:9" ht="15.6" x14ac:dyDescent="0.3">
      <c r="A271" s="18" t="s">
        <v>32</v>
      </c>
      <c r="B271" s="19" t="s">
        <v>33</v>
      </c>
      <c r="C271" s="19" t="s">
        <v>34</v>
      </c>
      <c r="D271" s="19" t="s">
        <v>35</v>
      </c>
      <c r="E271" s="19" t="s">
        <v>36</v>
      </c>
      <c r="F271" s="19" t="s">
        <v>37</v>
      </c>
      <c r="G271" s="19" t="s">
        <v>38</v>
      </c>
      <c r="H271" s="19" t="s">
        <v>8</v>
      </c>
      <c r="I271" s="20" t="s">
        <v>39</v>
      </c>
    </row>
    <row r="272" spans="1:9" x14ac:dyDescent="0.3">
      <c r="A272" s="21" t="s">
        <v>40</v>
      </c>
      <c r="B272" s="23">
        <v>18</v>
      </c>
      <c r="C272" s="23">
        <v>0</v>
      </c>
      <c r="D272" s="23">
        <v>0</v>
      </c>
      <c r="E272" s="23">
        <v>0</v>
      </c>
      <c r="F272" s="23">
        <v>0</v>
      </c>
      <c r="G272" s="23">
        <v>1</v>
      </c>
      <c r="H272" s="23">
        <v>19</v>
      </c>
      <c r="I272" s="24">
        <v>1283.77</v>
      </c>
    </row>
    <row r="273" spans="1:9" x14ac:dyDescent="0.3">
      <c r="A273" s="21" t="s">
        <v>41</v>
      </c>
      <c r="B273" s="23">
        <v>2486</v>
      </c>
      <c r="C273" s="23">
        <v>10</v>
      </c>
      <c r="D273" s="23">
        <v>7</v>
      </c>
      <c r="E273" s="23">
        <v>0</v>
      </c>
      <c r="F273" s="23">
        <v>0</v>
      </c>
      <c r="G273" s="23">
        <v>1</v>
      </c>
      <c r="H273" s="23">
        <v>2504</v>
      </c>
      <c r="I273" s="24">
        <v>146094.23000000001</v>
      </c>
    </row>
    <row r="274" spans="1:9" x14ac:dyDescent="0.3">
      <c r="A274" s="21" t="s">
        <v>42</v>
      </c>
      <c r="B274" s="23">
        <v>472</v>
      </c>
      <c r="C274" s="23">
        <v>8</v>
      </c>
      <c r="D274" s="23">
        <v>4</v>
      </c>
      <c r="E274" s="23">
        <v>0</v>
      </c>
      <c r="F274" s="23">
        <v>0</v>
      </c>
      <c r="G274" s="23">
        <v>0</v>
      </c>
      <c r="H274" s="23">
        <v>484</v>
      </c>
      <c r="I274" s="24">
        <v>28802.18</v>
      </c>
    </row>
    <row r="275" spans="1:9" x14ac:dyDescent="0.3">
      <c r="A275" s="21" t="s">
        <v>44</v>
      </c>
      <c r="B275" s="23">
        <v>814</v>
      </c>
      <c r="C275" s="23">
        <v>25</v>
      </c>
      <c r="D275" s="23">
        <v>9</v>
      </c>
      <c r="E275" s="23">
        <v>1</v>
      </c>
      <c r="F275" s="23">
        <v>0</v>
      </c>
      <c r="G275" s="23">
        <v>1</v>
      </c>
      <c r="H275" s="23">
        <v>850</v>
      </c>
      <c r="I275" s="24">
        <v>51719</v>
      </c>
    </row>
    <row r="276" spans="1:9" x14ac:dyDescent="0.3">
      <c r="A276" s="21" t="s">
        <v>47</v>
      </c>
      <c r="B276" s="23">
        <v>1</v>
      </c>
      <c r="C276" s="23">
        <v>0</v>
      </c>
      <c r="D276" s="23">
        <v>0</v>
      </c>
      <c r="E276" s="23">
        <v>0</v>
      </c>
      <c r="F276" s="23">
        <v>0</v>
      </c>
      <c r="G276" s="23">
        <v>0</v>
      </c>
      <c r="H276" s="23">
        <v>1</v>
      </c>
      <c r="I276" s="24">
        <v>57.77</v>
      </c>
    </row>
    <row r="277" spans="1:9" x14ac:dyDescent="0.3">
      <c r="A277" s="21" t="s">
        <v>50</v>
      </c>
      <c r="B277" s="23">
        <v>5</v>
      </c>
      <c r="C277" s="23">
        <v>0</v>
      </c>
      <c r="D277" s="23">
        <v>0</v>
      </c>
      <c r="E277" s="23">
        <v>0</v>
      </c>
      <c r="F277" s="23">
        <v>0</v>
      </c>
      <c r="G277" s="23">
        <v>0</v>
      </c>
      <c r="H277" s="23">
        <v>5</v>
      </c>
      <c r="I277" s="24">
        <v>288.86</v>
      </c>
    </row>
    <row r="278" spans="1:9" x14ac:dyDescent="0.3">
      <c r="A278" s="21" t="s">
        <v>53</v>
      </c>
      <c r="B278" s="23">
        <v>8</v>
      </c>
      <c r="C278" s="23">
        <v>0</v>
      </c>
      <c r="D278" s="23">
        <v>0</v>
      </c>
      <c r="E278" s="23">
        <v>0</v>
      </c>
      <c r="F278" s="23">
        <v>0</v>
      </c>
      <c r="G278" s="23">
        <v>0</v>
      </c>
      <c r="H278" s="23">
        <v>8</v>
      </c>
      <c r="I278" s="24">
        <v>462.18</v>
      </c>
    </row>
    <row r="279" spans="1:9" x14ac:dyDescent="0.3">
      <c r="A279" s="21" t="s">
        <v>135</v>
      </c>
      <c r="B279" s="23">
        <v>5</v>
      </c>
      <c r="C279" s="23">
        <v>1</v>
      </c>
      <c r="D279" s="23">
        <v>0</v>
      </c>
      <c r="E279" s="23">
        <v>0</v>
      </c>
      <c r="F279" s="23">
        <v>0</v>
      </c>
      <c r="G279" s="23">
        <v>0</v>
      </c>
      <c r="H279" s="23">
        <v>6</v>
      </c>
      <c r="I279" s="24">
        <v>402.91</v>
      </c>
    </row>
    <row r="280" spans="1:9" x14ac:dyDescent="0.3">
      <c r="A280" s="21" t="s">
        <v>56</v>
      </c>
      <c r="B280" s="23">
        <v>0</v>
      </c>
      <c r="C280" s="23">
        <v>0</v>
      </c>
      <c r="D280" s="23">
        <v>0</v>
      </c>
      <c r="E280" s="23">
        <v>0</v>
      </c>
      <c r="F280" s="23">
        <v>0</v>
      </c>
      <c r="G280" s="23">
        <v>0</v>
      </c>
      <c r="H280" s="23">
        <v>0</v>
      </c>
      <c r="I280" s="24">
        <v>0</v>
      </c>
    </row>
    <row r="281" spans="1:9" x14ac:dyDescent="0.3">
      <c r="A281" s="21"/>
      <c r="B281" s="23"/>
      <c r="C281" s="23"/>
      <c r="D281" s="23"/>
      <c r="E281" s="23"/>
      <c r="F281" s="23"/>
      <c r="G281" s="23"/>
      <c r="H281" s="23"/>
      <c r="I281" s="24"/>
    </row>
    <row r="282" spans="1:9" x14ac:dyDescent="0.3">
      <c r="A282" s="47" t="s">
        <v>8</v>
      </c>
      <c r="B282" s="48">
        <f>SUM(B272:B280)</f>
        <v>3809</v>
      </c>
      <c r="C282" s="48">
        <f t="shared" ref="C282:I282" si="17">SUM(C272:C280)</f>
        <v>44</v>
      </c>
      <c r="D282" s="48">
        <f t="shared" si="17"/>
        <v>20</v>
      </c>
      <c r="E282" s="48">
        <f t="shared" si="17"/>
        <v>1</v>
      </c>
      <c r="F282" s="48">
        <f t="shared" si="17"/>
        <v>0</v>
      </c>
      <c r="G282" s="48">
        <f t="shared" si="17"/>
        <v>3</v>
      </c>
      <c r="H282" s="48">
        <f t="shared" si="17"/>
        <v>3877</v>
      </c>
      <c r="I282" s="49">
        <f t="shared" si="17"/>
        <v>229110.89999999997</v>
      </c>
    </row>
    <row r="283" spans="1:9" ht="15" thickBot="1" x14ac:dyDescent="0.35">
      <c r="A283" s="29"/>
      <c r="B283" s="30"/>
      <c r="C283" s="30"/>
      <c r="D283" s="30"/>
      <c r="E283" s="30"/>
      <c r="F283" s="30"/>
      <c r="G283" s="30"/>
      <c r="H283" s="30"/>
      <c r="I283" s="31"/>
    </row>
    <row r="284" spans="1:9" ht="16.2" thickBot="1" x14ac:dyDescent="0.35">
      <c r="A284" s="61" t="s">
        <v>78</v>
      </c>
      <c r="B284" s="62"/>
      <c r="C284" s="62"/>
      <c r="D284" s="62"/>
      <c r="E284" s="62"/>
      <c r="F284" s="62"/>
      <c r="G284" s="63"/>
      <c r="H284" s="64">
        <f>+$H$4</f>
        <v>2676521.36</v>
      </c>
      <c r="I284" s="63"/>
    </row>
    <row r="285" spans="1:9" ht="15.6" x14ac:dyDescent="0.3">
      <c r="A285" s="18" t="s">
        <v>32</v>
      </c>
      <c r="B285" s="19" t="s">
        <v>33</v>
      </c>
      <c r="C285" s="19" t="s">
        <v>34</v>
      </c>
      <c r="D285" s="19" t="s">
        <v>35</v>
      </c>
      <c r="E285" s="19" t="s">
        <v>36</v>
      </c>
      <c r="F285" s="19" t="s">
        <v>37</v>
      </c>
      <c r="G285" s="19" t="s">
        <v>38</v>
      </c>
      <c r="H285" s="19" t="s">
        <v>8</v>
      </c>
      <c r="I285" s="20" t="s">
        <v>39</v>
      </c>
    </row>
    <row r="286" spans="1:9" x14ac:dyDescent="0.3">
      <c r="A286" s="21" t="s">
        <v>40</v>
      </c>
      <c r="B286" s="23">
        <v>10</v>
      </c>
      <c r="C286" s="23">
        <v>0</v>
      </c>
      <c r="D286" s="23">
        <v>0</v>
      </c>
      <c r="E286" s="23">
        <v>0</v>
      </c>
      <c r="F286" s="23">
        <v>0</v>
      </c>
      <c r="G286" s="23">
        <v>0</v>
      </c>
      <c r="H286" s="23">
        <v>10</v>
      </c>
      <c r="I286" s="24">
        <v>361.36</v>
      </c>
    </row>
    <row r="287" spans="1:9" x14ac:dyDescent="0.3">
      <c r="A287" s="21" t="s">
        <v>41</v>
      </c>
      <c r="B287" s="23">
        <v>2148</v>
      </c>
      <c r="C287" s="23">
        <v>15</v>
      </c>
      <c r="D287" s="23">
        <v>8</v>
      </c>
      <c r="E287" s="23">
        <v>3</v>
      </c>
      <c r="F287" s="23">
        <v>0</v>
      </c>
      <c r="G287" s="23">
        <v>1</v>
      </c>
      <c r="H287" s="23">
        <v>2175</v>
      </c>
      <c r="I287" s="24">
        <v>79992.95</v>
      </c>
    </row>
    <row r="288" spans="1:9" x14ac:dyDescent="0.3">
      <c r="A288" s="21" t="s">
        <v>42</v>
      </c>
      <c r="B288" s="23">
        <v>583</v>
      </c>
      <c r="C288" s="23">
        <v>9</v>
      </c>
      <c r="D288" s="23">
        <v>2</v>
      </c>
      <c r="E288" s="23">
        <v>0</v>
      </c>
      <c r="F288" s="23">
        <v>0</v>
      </c>
      <c r="G288" s="23">
        <v>3</v>
      </c>
      <c r="H288" s="23">
        <v>597</v>
      </c>
      <c r="I288" s="24">
        <v>22360.27</v>
      </c>
    </row>
    <row r="289" spans="1:9" x14ac:dyDescent="0.3">
      <c r="A289" s="21" t="s">
        <v>44</v>
      </c>
      <c r="B289" s="23">
        <v>1418</v>
      </c>
      <c r="C289" s="23">
        <v>55</v>
      </c>
      <c r="D289" s="23">
        <v>13</v>
      </c>
      <c r="E289" s="23">
        <v>7</v>
      </c>
      <c r="F289" s="23">
        <v>0</v>
      </c>
      <c r="G289" s="23">
        <v>4</v>
      </c>
      <c r="H289" s="23">
        <v>1497</v>
      </c>
      <c r="I289" s="24">
        <v>57905.68</v>
      </c>
    </row>
    <row r="290" spans="1:9" x14ac:dyDescent="0.3">
      <c r="A290" s="21" t="s">
        <v>47</v>
      </c>
      <c r="B290" s="23">
        <v>12</v>
      </c>
      <c r="C290" s="23">
        <v>0</v>
      </c>
      <c r="D290" s="23">
        <v>0</v>
      </c>
      <c r="E290" s="23">
        <v>0</v>
      </c>
      <c r="F290" s="23">
        <v>0</v>
      </c>
      <c r="G290" s="23">
        <v>0</v>
      </c>
      <c r="H290" s="23">
        <v>12</v>
      </c>
      <c r="I290" s="24">
        <v>433.64</v>
      </c>
    </row>
    <row r="291" spans="1:9" x14ac:dyDescent="0.3">
      <c r="A291" s="21" t="s">
        <v>49</v>
      </c>
      <c r="B291" s="23">
        <v>6</v>
      </c>
      <c r="C291" s="23">
        <v>0</v>
      </c>
      <c r="D291" s="23">
        <v>0</v>
      </c>
      <c r="E291" s="23">
        <v>0</v>
      </c>
      <c r="F291" s="23">
        <v>0</v>
      </c>
      <c r="G291" s="23">
        <v>0</v>
      </c>
      <c r="H291" s="23">
        <v>6</v>
      </c>
      <c r="I291" s="24">
        <v>216.82</v>
      </c>
    </row>
    <row r="292" spans="1:9" x14ac:dyDescent="0.3">
      <c r="A292" s="21" t="s">
        <v>50</v>
      </c>
      <c r="B292" s="23">
        <v>29</v>
      </c>
      <c r="C292" s="23">
        <v>6</v>
      </c>
      <c r="D292" s="23">
        <v>1</v>
      </c>
      <c r="E292" s="23">
        <v>0</v>
      </c>
      <c r="F292" s="23">
        <v>0</v>
      </c>
      <c r="G292" s="23">
        <v>0</v>
      </c>
      <c r="H292" s="23">
        <v>36</v>
      </c>
      <c r="I292" s="24">
        <v>1572.64</v>
      </c>
    </row>
    <row r="293" spans="1:9" x14ac:dyDescent="0.3">
      <c r="A293" s="21" t="s">
        <v>53</v>
      </c>
      <c r="B293" s="23">
        <v>2</v>
      </c>
      <c r="C293" s="23">
        <v>0</v>
      </c>
      <c r="D293" s="23">
        <v>0</v>
      </c>
      <c r="E293" s="23">
        <v>0</v>
      </c>
      <c r="F293" s="23">
        <v>0</v>
      </c>
      <c r="G293" s="23">
        <v>0</v>
      </c>
      <c r="H293" s="23">
        <v>2</v>
      </c>
      <c r="I293" s="24">
        <v>72.27</v>
      </c>
    </row>
    <row r="294" spans="1:9" x14ac:dyDescent="0.3">
      <c r="A294" s="21" t="s">
        <v>135</v>
      </c>
      <c r="B294" s="23">
        <v>35</v>
      </c>
      <c r="C294" s="23">
        <v>1</v>
      </c>
      <c r="D294" s="23">
        <v>0</v>
      </c>
      <c r="E294" s="23">
        <v>0</v>
      </c>
      <c r="F294" s="23">
        <v>0</v>
      </c>
      <c r="G294" s="23">
        <v>0</v>
      </c>
      <c r="H294" s="23">
        <v>36</v>
      </c>
      <c r="I294" s="24">
        <v>1336.05</v>
      </c>
    </row>
    <row r="295" spans="1:9" x14ac:dyDescent="0.3">
      <c r="A295" s="21" t="s">
        <v>56</v>
      </c>
      <c r="B295" s="23">
        <v>0</v>
      </c>
      <c r="C295" s="23">
        <v>0</v>
      </c>
      <c r="D295" s="23">
        <v>0</v>
      </c>
      <c r="E295" s="23">
        <v>0</v>
      </c>
      <c r="F295" s="23">
        <v>0</v>
      </c>
      <c r="G295" s="23">
        <v>0</v>
      </c>
      <c r="H295" s="23">
        <v>0</v>
      </c>
      <c r="I295" s="24">
        <v>0</v>
      </c>
    </row>
    <row r="296" spans="1:9" x14ac:dyDescent="0.3">
      <c r="A296" s="21"/>
      <c r="B296" s="23"/>
      <c r="C296" s="23"/>
      <c r="D296" s="23"/>
      <c r="E296" s="23"/>
      <c r="F296" s="23"/>
      <c r="G296" s="23"/>
      <c r="H296" s="23"/>
      <c r="I296" s="24"/>
    </row>
    <row r="297" spans="1:9" x14ac:dyDescent="0.3">
      <c r="A297" s="47" t="s">
        <v>8</v>
      </c>
      <c r="B297" s="48">
        <f t="shared" ref="B297:H297" si="18">SUM(B286:B296)</f>
        <v>4243</v>
      </c>
      <c r="C297" s="48">
        <f t="shared" si="18"/>
        <v>86</v>
      </c>
      <c r="D297" s="48">
        <f t="shared" si="18"/>
        <v>24</v>
      </c>
      <c r="E297" s="48">
        <f t="shared" si="18"/>
        <v>10</v>
      </c>
      <c r="F297" s="48">
        <f t="shared" si="18"/>
        <v>0</v>
      </c>
      <c r="G297" s="48">
        <f t="shared" si="18"/>
        <v>8</v>
      </c>
      <c r="H297" s="48">
        <f t="shared" si="18"/>
        <v>4371</v>
      </c>
      <c r="I297" s="49">
        <f>SUM(I286:I296)</f>
        <v>164251.68000000002</v>
      </c>
    </row>
    <row r="298" spans="1:9" ht="15" thickBot="1" x14ac:dyDescent="0.35">
      <c r="A298" s="29"/>
      <c r="B298" s="30"/>
      <c r="C298" s="30"/>
      <c r="D298" s="30"/>
      <c r="E298" s="30"/>
      <c r="F298" s="30"/>
      <c r="G298" s="30"/>
      <c r="H298" s="30"/>
      <c r="I298" s="31"/>
    </row>
    <row r="299" spans="1:9" ht="16.2" thickBot="1" x14ac:dyDescent="0.35">
      <c r="A299" s="61" t="s">
        <v>79</v>
      </c>
      <c r="B299" s="62"/>
      <c r="C299" s="62"/>
      <c r="D299" s="62"/>
      <c r="E299" s="62"/>
      <c r="F299" s="62"/>
      <c r="G299" s="63"/>
      <c r="H299" s="64">
        <f>+$H$4</f>
        <v>2676521.36</v>
      </c>
      <c r="I299" s="63"/>
    </row>
    <row r="300" spans="1:9" ht="15.6" x14ac:dyDescent="0.3">
      <c r="A300" s="18" t="s">
        <v>32</v>
      </c>
      <c r="B300" s="19" t="s">
        <v>33</v>
      </c>
      <c r="C300" s="19" t="s">
        <v>34</v>
      </c>
      <c r="D300" s="19" t="s">
        <v>35</v>
      </c>
      <c r="E300" s="19" t="s">
        <v>36</v>
      </c>
      <c r="F300" s="19" t="s">
        <v>37</v>
      </c>
      <c r="G300" s="19" t="s">
        <v>38</v>
      </c>
      <c r="H300" s="19" t="s">
        <v>8</v>
      </c>
      <c r="I300" s="20" t="s">
        <v>39</v>
      </c>
    </row>
    <row r="301" spans="1:9" x14ac:dyDescent="0.3">
      <c r="A301" s="21" t="s">
        <v>40</v>
      </c>
      <c r="B301" s="23">
        <v>26906</v>
      </c>
      <c r="C301" s="23">
        <v>134</v>
      </c>
      <c r="D301" s="23">
        <v>210</v>
      </c>
      <c r="E301" s="23">
        <v>127</v>
      </c>
      <c r="F301" s="23">
        <v>12</v>
      </c>
      <c r="G301" s="23">
        <v>2</v>
      </c>
      <c r="H301" s="23">
        <v>27391</v>
      </c>
      <c r="I301" s="24">
        <v>291276.82</v>
      </c>
    </row>
    <row r="302" spans="1:9" x14ac:dyDescent="0.3">
      <c r="A302" s="21" t="s">
        <v>41</v>
      </c>
      <c r="B302" s="23">
        <v>7</v>
      </c>
      <c r="C302" s="23">
        <v>0</v>
      </c>
      <c r="D302" s="23">
        <v>0</v>
      </c>
      <c r="E302" s="23">
        <v>0</v>
      </c>
      <c r="F302" s="23">
        <v>0</v>
      </c>
      <c r="G302" s="23">
        <v>0</v>
      </c>
      <c r="H302" s="23">
        <v>7</v>
      </c>
      <c r="I302" s="24">
        <v>72.23</v>
      </c>
    </row>
    <row r="303" spans="1:9" x14ac:dyDescent="0.3">
      <c r="A303" s="21"/>
      <c r="B303" s="23"/>
      <c r="C303" s="23"/>
      <c r="D303" s="23"/>
      <c r="E303" s="23"/>
      <c r="F303" s="23"/>
      <c r="G303" s="23"/>
      <c r="H303" s="23"/>
      <c r="I303" s="24"/>
    </row>
    <row r="304" spans="1:9" x14ac:dyDescent="0.3">
      <c r="A304" s="21"/>
      <c r="B304" s="23"/>
      <c r="C304" s="23"/>
      <c r="D304" s="23"/>
      <c r="E304" s="23"/>
      <c r="F304" s="23"/>
      <c r="G304" s="23"/>
      <c r="H304" s="23"/>
      <c r="I304" s="24"/>
    </row>
    <row r="305" spans="1:9" x14ac:dyDescent="0.3">
      <c r="A305" s="47" t="s">
        <v>8</v>
      </c>
      <c r="B305" s="48">
        <f t="shared" ref="B305:H305" si="19">SUM(B301:B304)</f>
        <v>26913</v>
      </c>
      <c r="C305" s="48">
        <f t="shared" si="19"/>
        <v>134</v>
      </c>
      <c r="D305" s="48">
        <f t="shared" si="19"/>
        <v>210</v>
      </c>
      <c r="E305" s="48">
        <f t="shared" si="19"/>
        <v>127</v>
      </c>
      <c r="F305" s="48">
        <f t="shared" si="19"/>
        <v>12</v>
      </c>
      <c r="G305" s="48">
        <f t="shared" si="19"/>
        <v>2</v>
      </c>
      <c r="H305" s="48">
        <f t="shared" si="19"/>
        <v>27398</v>
      </c>
      <c r="I305" s="49">
        <f>SUM(I301:I304)</f>
        <v>291349.05</v>
      </c>
    </row>
    <row r="306" spans="1:9" x14ac:dyDescent="0.3">
      <c r="A306" s="29"/>
      <c r="B306" s="30"/>
      <c r="C306" s="30"/>
      <c r="D306" s="30"/>
      <c r="E306" s="30"/>
      <c r="F306" s="30"/>
      <c r="G306" s="30"/>
      <c r="H306" s="30"/>
      <c r="I306" s="31"/>
    </row>
    <row r="307" spans="1:9" ht="15" thickBot="1" x14ac:dyDescent="0.35">
      <c r="A307" s="29"/>
      <c r="B307" s="30"/>
      <c r="C307" s="30"/>
      <c r="D307" s="30"/>
      <c r="E307" s="30"/>
      <c r="F307" s="30"/>
      <c r="G307" s="30"/>
      <c r="H307" s="30"/>
      <c r="I307" s="31"/>
    </row>
    <row r="308" spans="1:9" ht="21.6" thickBot="1" x14ac:dyDescent="0.45">
      <c r="A308" s="36" t="s">
        <v>8</v>
      </c>
      <c r="B308" s="37"/>
      <c r="C308" s="38"/>
      <c r="D308" s="39"/>
      <c r="E308" s="38"/>
      <c r="F308" s="38"/>
      <c r="G308" s="40"/>
      <c r="H308" s="41">
        <f>H52+H76+H91+H114+H132+H163+H180+H202+H243+H268+H282+H297+H305+H226+H147</f>
        <v>21707460</v>
      </c>
      <c r="I308" s="51">
        <f>I305+I297+I282+I268+I243+I226+I202+I180+I163+I147+I132+I114+I91+I76+I52</f>
        <v>352847019.06999999</v>
      </c>
    </row>
    <row r="317" spans="1:9" x14ac:dyDescent="0.3">
      <c r="I317" s="44"/>
    </row>
  </sheetData>
  <mergeCells count="41">
    <mergeCell ref="A55:G55"/>
    <mergeCell ref="H55:I55"/>
    <mergeCell ref="A21:B21"/>
    <mergeCell ref="A22:B22"/>
    <mergeCell ref="A26:I26"/>
    <mergeCell ref="A28:G28"/>
    <mergeCell ref="H28:I28"/>
    <mergeCell ref="A78:G78"/>
    <mergeCell ref="H78:I78"/>
    <mergeCell ref="A94:G94"/>
    <mergeCell ref="H94:I94"/>
    <mergeCell ref="A116:G116"/>
    <mergeCell ref="H116:I116"/>
    <mergeCell ref="A134:G134"/>
    <mergeCell ref="H134:I134"/>
    <mergeCell ref="A142:G142"/>
    <mergeCell ref="H142:I142"/>
    <mergeCell ref="A150:G150"/>
    <mergeCell ref="H150:I150"/>
    <mergeCell ref="A165:G165"/>
    <mergeCell ref="H165:I165"/>
    <mergeCell ref="A183:G183"/>
    <mergeCell ref="H183:I183"/>
    <mergeCell ref="A189:G189"/>
    <mergeCell ref="H189:I189"/>
    <mergeCell ref="A204:G204"/>
    <mergeCell ref="H204:I204"/>
    <mergeCell ref="A209:G209"/>
    <mergeCell ref="H209:I209"/>
    <mergeCell ref="A229:G229"/>
    <mergeCell ref="H229:I229"/>
    <mergeCell ref="A284:G284"/>
    <mergeCell ref="H284:I284"/>
    <mergeCell ref="A299:G299"/>
    <mergeCell ref="H299:I299"/>
    <mergeCell ref="A246:G246"/>
    <mergeCell ref="H246:I246"/>
    <mergeCell ref="A253:G253"/>
    <mergeCell ref="H253:I253"/>
    <mergeCell ref="A270:G270"/>
    <mergeCell ref="H270:I27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9BD8C-D0F3-42BE-91C7-40FD8E04F009}">
  <dimension ref="A1:J333"/>
  <sheetViews>
    <sheetView workbookViewId="0">
      <selection activeCell="I21" sqref="I21"/>
    </sheetView>
  </sheetViews>
  <sheetFormatPr baseColWidth="10" defaultRowHeight="14.4" x14ac:dyDescent="0.3"/>
  <cols>
    <col min="1" max="1" width="40.109375" bestFit="1" customWidth="1"/>
    <col min="2" max="2" width="24" bestFit="1" customWidth="1"/>
    <col min="3" max="3" width="16.5546875" bestFit="1" customWidth="1"/>
    <col min="4" max="4" width="15.21875" bestFit="1" customWidth="1"/>
    <col min="5" max="5" width="15.5546875" customWidth="1"/>
    <col min="6" max="6" width="15.21875" bestFit="1" customWidth="1"/>
    <col min="7" max="7" width="14" bestFit="1" customWidth="1"/>
    <col min="8" max="8" width="16.5546875" bestFit="1" customWidth="1"/>
    <col min="9" max="9" width="25" bestFit="1" customWidth="1"/>
  </cols>
  <sheetData>
    <row r="1" spans="1:10" ht="15" thickBot="1" x14ac:dyDescent="0.35"/>
    <row r="2" spans="1:10" ht="16.2" thickBot="1" x14ac:dyDescent="0.3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ht="15.6" x14ac:dyDescent="0.3">
      <c r="A3" s="5">
        <v>401</v>
      </c>
      <c r="B3" s="6" t="s">
        <v>120</v>
      </c>
      <c r="C3" s="7">
        <v>1500364.0909090906</v>
      </c>
      <c r="D3" s="7">
        <v>1332815.729090909</v>
      </c>
      <c r="E3" s="7">
        <v>1331292.8172727271</v>
      </c>
      <c r="F3" s="7">
        <v>1330317.5436363635</v>
      </c>
      <c r="G3" s="7">
        <v>1329516.8163636362</v>
      </c>
      <c r="H3" s="7">
        <v>1329466.6372727272</v>
      </c>
      <c r="I3" s="8">
        <v>1645960.9545454544</v>
      </c>
      <c r="J3" s="9">
        <v>4.2710524151092161E-3</v>
      </c>
    </row>
    <row r="4" spans="1:10" ht="15.6" x14ac:dyDescent="0.3">
      <c r="A4" s="5">
        <v>402</v>
      </c>
      <c r="B4" s="6" t="s">
        <v>121</v>
      </c>
      <c r="C4" s="7">
        <v>167154498.68000001</v>
      </c>
      <c r="D4" s="7">
        <v>10386888.73</v>
      </c>
      <c r="E4" s="7">
        <v>9075890.5500000007</v>
      </c>
      <c r="F4" s="7">
        <v>2742998.91</v>
      </c>
      <c r="G4" s="7">
        <v>720226.77</v>
      </c>
      <c r="H4" s="7">
        <v>2594965.73</v>
      </c>
      <c r="I4" s="8">
        <v>192675469.53</v>
      </c>
      <c r="J4" s="9">
        <v>0.4999675279026693</v>
      </c>
    </row>
    <row r="5" spans="1:10" ht="15.6" x14ac:dyDescent="0.3">
      <c r="A5" s="5">
        <v>404</v>
      </c>
      <c r="B5" s="6" t="s">
        <v>122</v>
      </c>
      <c r="C5" s="7">
        <v>98179781.819999993</v>
      </c>
      <c r="D5" s="7">
        <v>11632380.640000001</v>
      </c>
      <c r="E5" s="7">
        <v>9187736.7300000004</v>
      </c>
      <c r="F5" s="7">
        <v>2590662.6800000002</v>
      </c>
      <c r="G5" s="7">
        <v>658343.44999999995</v>
      </c>
      <c r="H5" s="7">
        <v>1365166.36</v>
      </c>
      <c r="I5" s="8">
        <v>123614071.68000001</v>
      </c>
      <c r="J5" s="9">
        <v>0.32076227442232907</v>
      </c>
    </row>
    <row r="6" spans="1:10" ht="15.6" x14ac:dyDescent="0.3">
      <c r="A6" s="5">
        <v>406</v>
      </c>
      <c r="B6" s="6" t="s">
        <v>132</v>
      </c>
      <c r="C6" s="7">
        <v>11632380.640000001</v>
      </c>
      <c r="D6" s="7">
        <v>9187736.7300000004</v>
      </c>
      <c r="E6" s="7">
        <v>2590662.6800000002</v>
      </c>
      <c r="F6" s="7">
        <v>658343.44999999995</v>
      </c>
      <c r="G6" s="7">
        <v>1365166.36</v>
      </c>
      <c r="H6" s="7">
        <v>123614071.68000001</v>
      </c>
      <c r="I6" s="8">
        <v>0</v>
      </c>
      <c r="J6" s="9">
        <v>0</v>
      </c>
    </row>
    <row r="7" spans="1:10" ht="15.6" x14ac:dyDescent="0.3">
      <c r="A7" s="5">
        <v>408</v>
      </c>
      <c r="B7" s="6" t="s">
        <v>123</v>
      </c>
      <c r="C7" s="7">
        <v>23627272.73</v>
      </c>
      <c r="D7" s="7">
        <v>3800206.55</v>
      </c>
      <c r="E7" s="7">
        <v>3585422.68</v>
      </c>
      <c r="F7" s="7">
        <v>1525783.09</v>
      </c>
      <c r="G7" s="7">
        <v>305160.82</v>
      </c>
      <c r="H7" s="7">
        <v>950485.32</v>
      </c>
      <c r="I7" s="8">
        <v>33794331.189999998</v>
      </c>
      <c r="J7" s="9">
        <v>8.7691849218810999E-2</v>
      </c>
    </row>
    <row r="8" spans="1:10" ht="15.6" x14ac:dyDescent="0.3">
      <c r="A8" s="5">
        <v>409</v>
      </c>
      <c r="B8" s="6" t="s">
        <v>124</v>
      </c>
      <c r="C8" s="7">
        <v>813856.91</v>
      </c>
      <c r="D8" s="7">
        <v>102632.73</v>
      </c>
      <c r="E8" s="7">
        <v>133728.64000000001</v>
      </c>
      <c r="F8" s="7">
        <v>48643.64</v>
      </c>
      <c r="G8" s="7">
        <v>31821.68</v>
      </c>
      <c r="H8" s="7">
        <v>19508.36</v>
      </c>
      <c r="I8" s="8">
        <v>1150191.96</v>
      </c>
      <c r="J8" s="9">
        <v>2.9845970130888302E-3</v>
      </c>
    </row>
    <row r="9" spans="1:10" ht="15.6" x14ac:dyDescent="0.3">
      <c r="A9" s="5">
        <v>411</v>
      </c>
      <c r="B9" s="6" t="s">
        <v>144</v>
      </c>
      <c r="C9" s="7">
        <v>425409</v>
      </c>
      <c r="D9" s="7">
        <v>118.05</v>
      </c>
      <c r="E9" s="7">
        <v>22.5</v>
      </c>
      <c r="F9" s="7">
        <v>52524</v>
      </c>
      <c r="G9" s="7">
        <v>20.68</v>
      </c>
      <c r="H9" s="7">
        <v>0</v>
      </c>
      <c r="I9" s="8">
        <v>478094.23</v>
      </c>
      <c r="J9" s="9">
        <v>1.2405917103028648E-3</v>
      </c>
    </row>
    <row r="10" spans="1:10" ht="15.6" x14ac:dyDescent="0.3">
      <c r="A10" s="5">
        <v>413</v>
      </c>
      <c r="B10" s="6" t="s">
        <v>126</v>
      </c>
      <c r="C10" s="7">
        <v>893581.32</v>
      </c>
      <c r="D10" s="7">
        <v>14800.14</v>
      </c>
      <c r="E10" s="7">
        <v>15026.86</v>
      </c>
      <c r="F10" s="7">
        <v>3633.77</v>
      </c>
      <c r="G10" s="7">
        <v>1491.68</v>
      </c>
      <c r="H10" s="7">
        <v>1993.36</v>
      </c>
      <c r="I10" s="8">
        <v>930527.13</v>
      </c>
      <c r="J10" s="9">
        <v>2.4145956408842587E-3</v>
      </c>
    </row>
    <row r="11" spans="1:10" ht="15.6" x14ac:dyDescent="0.3">
      <c r="A11" s="5">
        <v>414</v>
      </c>
      <c r="B11" s="6" t="s">
        <v>127</v>
      </c>
      <c r="C11" s="7">
        <v>2700843.64</v>
      </c>
      <c r="D11" s="7">
        <v>478037.77</v>
      </c>
      <c r="E11" s="7">
        <v>396544.45</v>
      </c>
      <c r="F11" s="7">
        <v>137409.09</v>
      </c>
      <c r="G11" s="7">
        <v>40045.18</v>
      </c>
      <c r="H11" s="7">
        <v>93812.73</v>
      </c>
      <c r="I11" s="8">
        <v>3846692.86</v>
      </c>
      <c r="J11" s="9">
        <v>9.9816625567667235E-3</v>
      </c>
    </row>
    <row r="12" spans="1:10" ht="15.6" x14ac:dyDescent="0.3">
      <c r="A12" s="5">
        <v>418</v>
      </c>
      <c r="B12" s="6" t="s">
        <v>128</v>
      </c>
      <c r="C12" s="7">
        <v>2516596.36</v>
      </c>
      <c r="D12" s="7">
        <v>647319.68000000005</v>
      </c>
      <c r="E12" s="7">
        <v>549252.14</v>
      </c>
      <c r="F12" s="7">
        <v>259754.18</v>
      </c>
      <c r="G12" s="7">
        <v>61856.5</v>
      </c>
      <c r="H12" s="7">
        <v>205359</v>
      </c>
      <c r="I12" s="8">
        <v>4240137.8600000003</v>
      </c>
      <c r="J12" s="9">
        <v>1.1002600637236992E-2</v>
      </c>
    </row>
    <row r="13" spans="1:10" ht="15.6" x14ac:dyDescent="0.3">
      <c r="A13" s="5">
        <v>420</v>
      </c>
      <c r="B13" s="6" t="s">
        <v>129</v>
      </c>
      <c r="C13" s="7">
        <v>14735090.91</v>
      </c>
      <c r="D13" s="7">
        <v>1655452.73</v>
      </c>
      <c r="E13" s="7">
        <v>1524395.45</v>
      </c>
      <c r="F13" s="7">
        <v>651159.09</v>
      </c>
      <c r="G13" s="7">
        <v>298945.45</v>
      </c>
      <c r="H13" s="7">
        <v>337221.82</v>
      </c>
      <c r="I13" s="8">
        <v>19202265.449999999</v>
      </c>
      <c r="J13" s="9">
        <v>4.9827355867283964E-2</v>
      </c>
    </row>
    <row r="14" spans="1:10" ht="15.6" x14ac:dyDescent="0.3">
      <c r="A14" s="5">
        <v>424</v>
      </c>
      <c r="B14" s="6" t="s">
        <v>130</v>
      </c>
      <c r="C14" s="7">
        <v>1036000</v>
      </c>
      <c r="D14" s="7">
        <v>281952.86</v>
      </c>
      <c r="E14" s="7">
        <v>214051.09</v>
      </c>
      <c r="F14" s="7">
        <v>63557.27</v>
      </c>
      <c r="G14" s="7">
        <v>22060.639999999999</v>
      </c>
      <c r="H14" s="7">
        <v>51468.639999999999</v>
      </c>
      <c r="I14" s="8">
        <v>1669090.5</v>
      </c>
      <c r="J14" s="9">
        <v>4.3310705465850604E-3</v>
      </c>
    </row>
    <row r="15" spans="1:10" ht="15.6" x14ac:dyDescent="0.3">
      <c r="A15" s="5">
        <v>428</v>
      </c>
      <c r="B15" s="6" t="s">
        <v>131</v>
      </c>
      <c r="C15" s="7">
        <v>814563.64</v>
      </c>
      <c r="D15" s="7">
        <v>240477.64</v>
      </c>
      <c r="E15" s="7">
        <v>184063.91</v>
      </c>
      <c r="F15" s="7">
        <v>84113.09</v>
      </c>
      <c r="G15" s="7">
        <v>25500.77</v>
      </c>
      <c r="H15" s="7">
        <v>70738.59</v>
      </c>
      <c r="I15" s="8">
        <v>1419457.64</v>
      </c>
      <c r="J15" s="9">
        <v>3.6833060740140452E-3</v>
      </c>
    </row>
    <row r="16" spans="1:10" ht="15.6" x14ac:dyDescent="0.3">
      <c r="A16" s="5">
        <v>430</v>
      </c>
      <c r="B16" s="6" t="s">
        <v>106</v>
      </c>
      <c r="C16" s="7">
        <v>184980.5</v>
      </c>
      <c r="D16" s="7">
        <v>3421.91</v>
      </c>
      <c r="E16" s="7">
        <v>3260.73</v>
      </c>
      <c r="F16" s="7">
        <v>299.32</v>
      </c>
      <c r="G16" s="7">
        <v>458.73</v>
      </c>
      <c r="H16" s="7">
        <v>487.77</v>
      </c>
      <c r="I16" s="8">
        <v>192908.96</v>
      </c>
      <c r="J16" s="9">
        <v>5.0057340499413039E-4</v>
      </c>
    </row>
    <row r="17" spans="1:10" ht="15.6" x14ac:dyDescent="0.3">
      <c r="A17" s="5">
        <v>431</v>
      </c>
      <c r="B17" s="6" t="s">
        <v>107</v>
      </c>
      <c r="C17" s="7">
        <v>113337.64</v>
      </c>
      <c r="D17" s="7">
        <v>4632.7299999999996</v>
      </c>
      <c r="E17" s="7">
        <v>3251.32</v>
      </c>
      <c r="F17" s="7">
        <v>686</v>
      </c>
      <c r="G17" s="7">
        <v>0</v>
      </c>
      <c r="H17" s="7">
        <v>1676.59</v>
      </c>
      <c r="I17" s="8">
        <v>123584.28</v>
      </c>
      <c r="J17" s="9">
        <v>3.2068496892704212E-4</v>
      </c>
    </row>
    <row r="18" spans="1:10" ht="15.6" x14ac:dyDescent="0.3">
      <c r="A18" s="5">
        <v>432</v>
      </c>
      <c r="B18" s="6" t="s">
        <v>132</v>
      </c>
      <c r="C18" s="7">
        <v>296409.90999999997</v>
      </c>
      <c r="D18" s="7">
        <v>2686.64</v>
      </c>
      <c r="E18" s="7">
        <v>4660.95</v>
      </c>
      <c r="F18" s="7">
        <v>3371.45</v>
      </c>
      <c r="G18" s="7">
        <v>643</v>
      </c>
      <c r="H18" s="7">
        <v>0</v>
      </c>
      <c r="I18" s="8">
        <v>307771.95</v>
      </c>
      <c r="J18" s="9">
        <v>7.9862777225683682E-4</v>
      </c>
    </row>
    <row r="19" spans="1:10" ht="15.6" x14ac:dyDescent="0.3">
      <c r="A19" s="10"/>
      <c r="B19" s="6" t="s">
        <v>28</v>
      </c>
      <c r="C19" s="7">
        <v>85410.817272727261</v>
      </c>
      <c r="D19" s="11"/>
      <c r="E19" s="11"/>
      <c r="F19" s="11"/>
      <c r="G19" s="11"/>
      <c r="H19" s="11"/>
      <c r="I19" s="8">
        <v>85410.817272727261</v>
      </c>
      <c r="J19" s="9">
        <v>2.2162984874077684E-4</v>
      </c>
    </row>
    <row r="20" spans="1:10" ht="15.6" x14ac:dyDescent="0.3">
      <c r="A20" s="10"/>
      <c r="B20" s="6"/>
      <c r="C20" s="7"/>
      <c r="D20" s="7"/>
      <c r="E20" s="7"/>
      <c r="F20" s="7"/>
      <c r="G20" s="7"/>
      <c r="H20" s="7"/>
      <c r="I20" s="8">
        <v>0</v>
      </c>
      <c r="J20" s="9">
        <v>0</v>
      </c>
    </row>
    <row r="21" spans="1:10" ht="15.6" x14ac:dyDescent="0.3">
      <c r="A21" s="69" t="s">
        <v>29</v>
      </c>
      <c r="B21" s="70"/>
      <c r="C21" s="12">
        <v>326710378.60818189</v>
      </c>
      <c r="D21" s="12">
        <v>39771561.2590909</v>
      </c>
      <c r="E21" s="12">
        <v>28799263.497272726</v>
      </c>
      <c r="F21" s="12">
        <v>10153256.573636362</v>
      </c>
      <c r="G21" s="12">
        <v>4861258.5263636354</v>
      </c>
      <c r="H21" s="12">
        <v>130636422.58727273</v>
      </c>
      <c r="I21" s="8">
        <v>385375966.99181813</v>
      </c>
      <c r="J21" s="9">
        <v>1</v>
      </c>
    </row>
    <row r="22" spans="1:10" ht="16.2" thickBot="1" x14ac:dyDescent="0.35">
      <c r="A22" s="71"/>
      <c r="B22" s="72"/>
      <c r="C22" s="13">
        <v>0.8477705061849854</v>
      </c>
      <c r="D22" s="13">
        <v>0.10320197590301547</v>
      </c>
      <c r="E22" s="13">
        <v>7.4730304855476784E-2</v>
      </c>
      <c r="F22" s="13">
        <v>2.6346366777593905E-2</v>
      </c>
      <c r="G22" s="13">
        <v>1.2614327157735927E-2</v>
      </c>
      <c r="H22" s="13">
        <v>0.33898435236374319</v>
      </c>
      <c r="I22" s="13">
        <v>1</v>
      </c>
      <c r="J22" s="13"/>
    </row>
    <row r="24" spans="1:10" ht="15" thickBot="1" x14ac:dyDescent="0.35"/>
    <row r="25" spans="1:10" ht="23.4" thickBot="1" x14ac:dyDescent="0.45">
      <c r="A25" s="73" t="s">
        <v>145</v>
      </c>
      <c r="B25" s="74"/>
      <c r="C25" s="74"/>
      <c r="D25" s="74"/>
      <c r="E25" s="74"/>
      <c r="F25" s="74"/>
      <c r="G25" s="74"/>
      <c r="H25" s="74"/>
      <c r="I25" s="75"/>
    </row>
    <row r="26" spans="1:10" ht="15" thickBot="1" x14ac:dyDescent="0.35">
      <c r="A26" s="14"/>
      <c r="B26" s="15" t="s">
        <v>30</v>
      </c>
      <c r="C26" s="15"/>
      <c r="D26" s="15"/>
      <c r="E26" s="15"/>
      <c r="F26" s="15"/>
      <c r="G26" s="15"/>
      <c r="H26" s="16"/>
      <c r="I26" s="17"/>
    </row>
    <row r="27" spans="1:10" ht="16.2" thickBot="1" x14ac:dyDescent="0.35">
      <c r="A27" s="61" t="s">
        <v>111</v>
      </c>
      <c r="B27" s="62"/>
      <c r="C27" s="62"/>
      <c r="D27" s="62"/>
      <c r="E27" s="62"/>
      <c r="F27" s="62"/>
      <c r="G27" s="63"/>
      <c r="H27" s="64" t="s">
        <v>146</v>
      </c>
      <c r="I27" s="63"/>
    </row>
    <row r="28" spans="1:10" ht="15.6" x14ac:dyDescent="0.3">
      <c r="A28" s="18" t="s">
        <v>32</v>
      </c>
      <c r="B28" s="19" t="s">
        <v>33</v>
      </c>
      <c r="C28" s="19" t="s">
        <v>34</v>
      </c>
      <c r="D28" s="19" t="s">
        <v>35</v>
      </c>
      <c r="E28" s="19" t="s">
        <v>36</v>
      </c>
      <c r="F28" s="19" t="s">
        <v>37</v>
      </c>
      <c r="G28" s="19" t="s">
        <v>38</v>
      </c>
      <c r="H28" s="19" t="s">
        <v>8</v>
      </c>
      <c r="I28" s="20" t="s">
        <v>39</v>
      </c>
    </row>
    <row r="29" spans="1:10" x14ac:dyDescent="0.3">
      <c r="A29" s="21" t="s">
        <v>40</v>
      </c>
      <c r="B29" s="22">
        <v>11131435</v>
      </c>
      <c r="C29" s="22">
        <v>100053</v>
      </c>
      <c r="D29" s="22">
        <v>69112</v>
      </c>
      <c r="E29" s="22">
        <v>17974</v>
      </c>
      <c r="F29" s="22">
        <v>4270</v>
      </c>
      <c r="G29" s="22">
        <v>19658</v>
      </c>
      <c r="H29" s="59">
        <v>11342502</v>
      </c>
      <c r="I29" s="60">
        <v>108981829.73</v>
      </c>
    </row>
    <row r="30" spans="1:10" x14ac:dyDescent="0.3">
      <c r="A30" s="21" t="s">
        <v>41</v>
      </c>
      <c r="B30" s="22">
        <v>271143</v>
      </c>
      <c r="C30" s="22">
        <v>1846</v>
      </c>
      <c r="D30" s="22">
        <v>2021</v>
      </c>
      <c r="E30" s="22">
        <v>471</v>
      </c>
      <c r="F30" s="22">
        <v>144</v>
      </c>
      <c r="G30" s="22">
        <v>369</v>
      </c>
      <c r="H30" s="59">
        <v>275994</v>
      </c>
      <c r="I30" s="60">
        <v>2572930.09</v>
      </c>
    </row>
    <row r="31" spans="1:10" x14ac:dyDescent="0.3">
      <c r="A31" s="21" t="s">
        <v>42</v>
      </c>
      <c r="B31" s="22">
        <v>1887125</v>
      </c>
      <c r="C31" s="22">
        <v>182647</v>
      </c>
      <c r="D31" s="22">
        <v>101671</v>
      </c>
      <c r="E31" s="22">
        <v>10804</v>
      </c>
      <c r="F31" s="22">
        <v>3469</v>
      </c>
      <c r="G31" s="22">
        <v>17402</v>
      </c>
      <c r="H31" s="59">
        <v>2203118</v>
      </c>
      <c r="I31" s="60">
        <v>24661480.91</v>
      </c>
    </row>
    <row r="32" spans="1:10" x14ac:dyDescent="0.3">
      <c r="A32" s="21" t="s">
        <v>44</v>
      </c>
      <c r="B32" s="22">
        <v>1401883</v>
      </c>
      <c r="C32" s="22">
        <v>191946</v>
      </c>
      <c r="D32" s="22">
        <v>128534</v>
      </c>
      <c r="E32" s="22">
        <v>42269</v>
      </c>
      <c r="F32" s="22">
        <v>9580</v>
      </c>
      <c r="G32" s="22">
        <v>16330</v>
      </c>
      <c r="H32" s="59">
        <v>1790542</v>
      </c>
      <c r="I32" s="60">
        <v>22932465.949999999</v>
      </c>
    </row>
    <row r="33" spans="1:9" x14ac:dyDescent="0.3">
      <c r="A33" s="21" t="s">
        <v>45</v>
      </c>
      <c r="B33" s="22">
        <v>394569</v>
      </c>
      <c r="C33" s="22">
        <v>1004</v>
      </c>
      <c r="D33" s="22">
        <v>1390</v>
      </c>
      <c r="E33" s="22">
        <v>654</v>
      </c>
      <c r="F33" s="22">
        <v>66</v>
      </c>
      <c r="G33" s="22">
        <v>494</v>
      </c>
      <c r="H33" s="59">
        <v>398177</v>
      </c>
      <c r="I33" s="60">
        <v>3786913.73</v>
      </c>
    </row>
    <row r="34" spans="1:9" x14ac:dyDescent="0.3">
      <c r="A34" s="21" t="s">
        <v>46</v>
      </c>
      <c r="B34" s="22">
        <v>168742</v>
      </c>
      <c r="C34" s="22">
        <v>1481</v>
      </c>
      <c r="D34" s="22">
        <v>817</v>
      </c>
      <c r="E34" s="22">
        <v>181</v>
      </c>
      <c r="F34" s="22">
        <v>56</v>
      </c>
      <c r="G34" s="22">
        <v>99</v>
      </c>
      <c r="H34" s="59">
        <v>171376</v>
      </c>
      <c r="I34" s="60">
        <v>1639796.09</v>
      </c>
    </row>
    <row r="35" spans="1:9" x14ac:dyDescent="0.3">
      <c r="A35" s="21" t="s">
        <v>47</v>
      </c>
      <c r="B35" s="22">
        <v>213</v>
      </c>
      <c r="C35" s="22">
        <v>4</v>
      </c>
      <c r="D35" s="22">
        <v>0</v>
      </c>
      <c r="E35" s="22">
        <v>0</v>
      </c>
      <c r="F35" s="22">
        <v>0</v>
      </c>
      <c r="G35" s="22">
        <v>0</v>
      </c>
      <c r="H35" s="59">
        <v>217</v>
      </c>
      <c r="I35" s="60">
        <v>2029.05</v>
      </c>
    </row>
    <row r="36" spans="1:9" x14ac:dyDescent="0.3">
      <c r="A36" s="21" t="s">
        <v>48</v>
      </c>
      <c r="B36" s="22">
        <v>540</v>
      </c>
      <c r="C36" s="22">
        <v>70</v>
      </c>
      <c r="D36" s="22">
        <v>30</v>
      </c>
      <c r="E36" s="22">
        <v>10</v>
      </c>
      <c r="F36" s="22">
        <v>0</v>
      </c>
      <c r="G36" s="22">
        <v>0</v>
      </c>
      <c r="H36" s="59">
        <v>650</v>
      </c>
      <c r="I36" s="60">
        <v>6676.55</v>
      </c>
    </row>
    <row r="37" spans="1:9" x14ac:dyDescent="0.3">
      <c r="A37" s="21" t="s">
        <v>49</v>
      </c>
      <c r="B37" s="22">
        <v>10040</v>
      </c>
      <c r="C37" s="22">
        <v>2906</v>
      </c>
      <c r="D37" s="22">
        <v>2955</v>
      </c>
      <c r="E37" s="22">
        <v>151</v>
      </c>
      <c r="F37" s="22">
        <v>158</v>
      </c>
      <c r="G37" s="22">
        <v>2916</v>
      </c>
      <c r="H37" s="59">
        <v>19126</v>
      </c>
      <c r="I37" s="60">
        <v>328087</v>
      </c>
    </row>
    <row r="38" spans="1:9" x14ac:dyDescent="0.3">
      <c r="A38" s="21" t="s">
        <v>50</v>
      </c>
      <c r="B38" s="22">
        <v>3860</v>
      </c>
      <c r="C38" s="22">
        <v>363</v>
      </c>
      <c r="D38" s="22">
        <v>753</v>
      </c>
      <c r="E38" s="22">
        <v>3</v>
      </c>
      <c r="F38" s="22">
        <v>0</v>
      </c>
      <c r="G38" s="22">
        <v>0</v>
      </c>
      <c r="H38" s="59">
        <v>4979</v>
      </c>
      <c r="I38" s="60">
        <v>61325.18</v>
      </c>
    </row>
    <row r="39" spans="1:9" x14ac:dyDescent="0.3">
      <c r="A39" s="21" t="s">
        <v>51</v>
      </c>
      <c r="B39" s="22">
        <v>3174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59">
        <v>3174</v>
      </c>
      <c r="I39" s="60">
        <v>29040.82</v>
      </c>
    </row>
    <row r="40" spans="1:9" x14ac:dyDescent="0.3">
      <c r="A40" s="21" t="s">
        <v>52</v>
      </c>
      <c r="B40" s="22">
        <v>92</v>
      </c>
      <c r="C40" s="22">
        <v>1</v>
      </c>
      <c r="D40" s="22">
        <v>0</v>
      </c>
      <c r="E40" s="22">
        <v>0</v>
      </c>
      <c r="F40" s="22">
        <v>0</v>
      </c>
      <c r="G40" s="22">
        <v>28</v>
      </c>
      <c r="H40" s="59">
        <v>121</v>
      </c>
      <c r="I40" s="60">
        <v>1904.36</v>
      </c>
    </row>
    <row r="41" spans="1:9" x14ac:dyDescent="0.3">
      <c r="A41" s="21" t="s">
        <v>53</v>
      </c>
      <c r="B41" s="22">
        <v>1542</v>
      </c>
      <c r="C41" s="22">
        <v>484</v>
      </c>
      <c r="D41" s="22">
        <v>100</v>
      </c>
      <c r="E41" s="22">
        <v>1758</v>
      </c>
      <c r="F41" s="22">
        <v>10</v>
      </c>
      <c r="G41" s="22">
        <v>1112</v>
      </c>
      <c r="H41" s="59">
        <v>5006</v>
      </c>
      <c r="I41" s="60">
        <v>126626.32</v>
      </c>
    </row>
    <row r="42" spans="1:9" x14ac:dyDescent="0.3">
      <c r="A42" s="21" t="s">
        <v>147</v>
      </c>
      <c r="B42" s="22">
        <v>1727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59">
        <v>1727</v>
      </c>
      <c r="I42" s="60">
        <v>15859.86</v>
      </c>
    </row>
    <row r="43" spans="1:9" x14ac:dyDescent="0.3">
      <c r="A43" s="21" t="s">
        <v>135</v>
      </c>
      <c r="B43" s="22">
        <v>2648</v>
      </c>
      <c r="C43" s="22">
        <v>1556</v>
      </c>
      <c r="D43" s="22">
        <v>36</v>
      </c>
      <c r="E43" s="22">
        <v>0</v>
      </c>
      <c r="F43" s="22">
        <v>0</v>
      </c>
      <c r="G43" s="22">
        <v>0</v>
      </c>
      <c r="H43" s="59">
        <v>4240</v>
      </c>
      <c r="I43" s="60">
        <v>54474.45</v>
      </c>
    </row>
    <row r="44" spans="1:9" x14ac:dyDescent="0.3">
      <c r="A44" s="21" t="s">
        <v>56</v>
      </c>
      <c r="B44" s="22">
        <v>653952</v>
      </c>
      <c r="C44" s="22">
        <v>8549</v>
      </c>
      <c r="D44" s="22">
        <v>7181</v>
      </c>
      <c r="E44" s="22">
        <v>341</v>
      </c>
      <c r="F44" s="22">
        <v>51</v>
      </c>
      <c r="G44" s="22">
        <v>371</v>
      </c>
      <c r="H44" s="59">
        <v>670445</v>
      </c>
      <c r="I44" s="60">
        <v>6510350.1399999997</v>
      </c>
    </row>
    <row r="45" spans="1:9" x14ac:dyDescent="0.3">
      <c r="A45" s="21" t="s">
        <v>57</v>
      </c>
      <c r="B45" s="22">
        <v>1854292</v>
      </c>
      <c r="C45" s="22">
        <v>63654</v>
      </c>
      <c r="D45" s="22">
        <v>39111</v>
      </c>
      <c r="E45" s="22">
        <v>7842</v>
      </c>
      <c r="F45" s="22">
        <v>861</v>
      </c>
      <c r="G45" s="22">
        <v>6474</v>
      </c>
      <c r="H45" s="59">
        <v>1972234</v>
      </c>
      <c r="I45" s="60">
        <v>19873020.41</v>
      </c>
    </row>
    <row r="46" spans="1:9" x14ac:dyDescent="0.3">
      <c r="A46" s="21" t="s">
        <v>142</v>
      </c>
      <c r="B46" s="22">
        <v>109274</v>
      </c>
      <c r="C46" s="22">
        <v>1019</v>
      </c>
      <c r="D46" s="22">
        <v>729</v>
      </c>
      <c r="E46" s="22">
        <v>46</v>
      </c>
      <c r="F46" s="22">
        <v>4</v>
      </c>
      <c r="G46" s="22">
        <v>18</v>
      </c>
      <c r="H46" s="59">
        <v>111090</v>
      </c>
      <c r="I46" s="60">
        <v>957320.27</v>
      </c>
    </row>
    <row r="47" spans="1:9" x14ac:dyDescent="0.3">
      <c r="A47" s="21" t="s">
        <v>59</v>
      </c>
      <c r="B47" s="22">
        <v>1517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59">
        <v>1517</v>
      </c>
      <c r="I47" s="60">
        <v>13532.32</v>
      </c>
    </row>
    <row r="48" spans="1:9" x14ac:dyDescent="0.3">
      <c r="A48" s="21" t="s">
        <v>60</v>
      </c>
      <c r="B48" s="22">
        <v>13561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59">
        <v>13561</v>
      </c>
      <c r="I48" s="60">
        <v>119806.14</v>
      </c>
    </row>
    <row r="49" spans="1:9" x14ac:dyDescent="0.3">
      <c r="A49" s="21"/>
      <c r="B49" s="23"/>
      <c r="C49" s="23"/>
      <c r="D49" s="23"/>
      <c r="E49" s="23"/>
      <c r="F49" s="23"/>
      <c r="G49" s="23"/>
      <c r="H49" s="48"/>
      <c r="I49" s="49"/>
    </row>
    <row r="50" spans="1:9" x14ac:dyDescent="0.3">
      <c r="A50" s="21"/>
      <c r="B50" s="23"/>
      <c r="C50" s="23"/>
      <c r="D50" s="23"/>
      <c r="E50" s="23"/>
      <c r="F50" s="23"/>
      <c r="G50" s="23"/>
      <c r="H50" s="48"/>
      <c r="I50" s="49"/>
    </row>
    <row r="51" spans="1:9" x14ac:dyDescent="0.3">
      <c r="A51" s="21"/>
      <c r="B51" s="23"/>
      <c r="C51" s="23"/>
      <c r="D51" s="23"/>
      <c r="E51" s="23"/>
      <c r="F51" s="23"/>
      <c r="G51" s="23"/>
      <c r="H51" s="48"/>
      <c r="I51" s="49"/>
    </row>
    <row r="52" spans="1:9" x14ac:dyDescent="0.3">
      <c r="A52" s="21"/>
      <c r="B52" s="23"/>
      <c r="C52" s="23"/>
      <c r="D52" s="23"/>
      <c r="E52" s="23"/>
      <c r="F52" s="23"/>
      <c r="G52" s="23"/>
      <c r="H52" s="48"/>
      <c r="I52" s="49"/>
    </row>
    <row r="53" spans="1:9" x14ac:dyDescent="0.3">
      <c r="A53" s="47" t="s">
        <v>8</v>
      </c>
      <c r="B53" s="48">
        <f t="shared" ref="B53:H53" si="0">SUM(B29:B50)</f>
        <v>17911329</v>
      </c>
      <c r="C53" s="48">
        <f t="shared" si="0"/>
        <v>557583</v>
      </c>
      <c r="D53" s="48">
        <f t="shared" si="0"/>
        <v>354440</v>
      </c>
      <c r="E53" s="48">
        <f t="shared" si="0"/>
        <v>82504</v>
      </c>
      <c r="F53" s="48">
        <f t="shared" si="0"/>
        <v>18669</v>
      </c>
      <c r="G53" s="48">
        <f t="shared" si="0"/>
        <v>65271</v>
      </c>
      <c r="H53" s="48">
        <f t="shared" si="0"/>
        <v>18989796</v>
      </c>
      <c r="I53" s="49">
        <f>SUM(I29:I52)</f>
        <v>192675469.37</v>
      </c>
    </row>
    <row r="54" spans="1:9" x14ac:dyDescent="0.3">
      <c r="A54" s="25"/>
      <c r="B54" s="26"/>
      <c r="C54" s="26"/>
      <c r="D54" s="26"/>
      <c r="E54" s="26"/>
      <c r="F54" s="26"/>
      <c r="G54" s="26"/>
      <c r="H54" s="27"/>
      <c r="I54" s="28"/>
    </row>
    <row r="55" spans="1:9" ht="15" thickBot="1" x14ac:dyDescent="0.35">
      <c r="A55" s="29"/>
      <c r="B55" s="30"/>
      <c r="C55" s="30"/>
      <c r="D55" s="30"/>
      <c r="E55" s="30"/>
      <c r="F55" s="30"/>
      <c r="G55" s="30"/>
      <c r="H55" s="30"/>
      <c r="I55" s="31"/>
    </row>
    <row r="56" spans="1:9" ht="16.2" thickBot="1" x14ac:dyDescent="0.35">
      <c r="A56" s="61" t="s">
        <v>113</v>
      </c>
      <c r="B56" s="62"/>
      <c r="C56" s="62"/>
      <c r="D56" s="62"/>
      <c r="E56" s="62"/>
      <c r="F56" s="62"/>
      <c r="G56" s="63"/>
      <c r="H56" s="64">
        <f>+$H$4</f>
        <v>2594965.73</v>
      </c>
      <c r="I56" s="63"/>
    </row>
    <row r="57" spans="1:9" ht="15.6" x14ac:dyDescent="0.3">
      <c r="A57" s="18" t="s">
        <v>32</v>
      </c>
      <c r="B57" s="19" t="s">
        <v>33</v>
      </c>
      <c r="C57" s="19" t="s">
        <v>34</v>
      </c>
      <c r="D57" s="19" t="s">
        <v>35</v>
      </c>
      <c r="E57" s="19" t="s">
        <v>36</v>
      </c>
      <c r="F57" s="19" t="s">
        <v>37</v>
      </c>
      <c r="G57" s="19" t="s">
        <v>38</v>
      </c>
      <c r="H57" s="19" t="s">
        <v>8</v>
      </c>
      <c r="I57" s="20" t="s">
        <v>39</v>
      </c>
    </row>
    <row r="58" spans="1:9" x14ac:dyDescent="0.3">
      <c r="A58" s="21" t="s">
        <v>40</v>
      </c>
      <c r="B58" s="22">
        <v>2481877</v>
      </c>
      <c r="C58" s="22">
        <v>69072</v>
      </c>
      <c r="D58" s="22">
        <v>41377</v>
      </c>
      <c r="E58" s="22">
        <v>8310</v>
      </c>
      <c r="F58" s="22">
        <v>1222</v>
      </c>
      <c r="G58" s="22">
        <v>4826</v>
      </c>
      <c r="H58" s="23">
        <v>2606684</v>
      </c>
      <c r="I58" s="24">
        <v>74905410.909999996</v>
      </c>
    </row>
    <row r="59" spans="1:9" x14ac:dyDescent="0.3">
      <c r="A59" s="21" t="s">
        <v>41</v>
      </c>
      <c r="B59" s="22">
        <v>168690</v>
      </c>
      <c r="C59" s="22">
        <v>3738</v>
      </c>
      <c r="D59" s="22">
        <v>2778</v>
      </c>
      <c r="E59" s="22">
        <v>674</v>
      </c>
      <c r="F59" s="22">
        <v>222</v>
      </c>
      <c r="G59" s="22">
        <v>324</v>
      </c>
      <c r="H59" s="23">
        <v>176426</v>
      </c>
      <c r="I59" s="24">
        <v>5026194.91</v>
      </c>
    </row>
    <row r="60" spans="1:9" x14ac:dyDescent="0.3">
      <c r="A60" s="21" t="s">
        <v>42</v>
      </c>
      <c r="B60" s="22">
        <v>288394</v>
      </c>
      <c r="C60" s="22">
        <v>93773</v>
      </c>
      <c r="D60" s="22">
        <v>51693</v>
      </c>
      <c r="E60" s="22">
        <v>5567</v>
      </c>
      <c r="F60" s="22">
        <v>1316</v>
      </c>
      <c r="G60" s="22">
        <v>6256</v>
      </c>
      <c r="H60" s="23">
        <v>446999</v>
      </c>
      <c r="I60" s="24">
        <v>15150451.09</v>
      </c>
    </row>
    <row r="61" spans="1:9" x14ac:dyDescent="0.3">
      <c r="A61" s="21" t="s">
        <v>44</v>
      </c>
      <c r="B61" s="22">
        <v>196409</v>
      </c>
      <c r="C61" s="22">
        <v>103669</v>
      </c>
      <c r="D61" s="22">
        <v>52577</v>
      </c>
      <c r="E61" s="22">
        <v>18650</v>
      </c>
      <c r="F61" s="22">
        <v>4596</v>
      </c>
      <c r="G61" s="22">
        <v>4201</v>
      </c>
      <c r="H61" s="23">
        <v>380102</v>
      </c>
      <c r="I61" s="24">
        <v>15105895.140000001</v>
      </c>
    </row>
    <row r="62" spans="1:9" x14ac:dyDescent="0.3">
      <c r="A62" s="21" t="s">
        <v>45</v>
      </c>
      <c r="B62" s="22">
        <v>61327</v>
      </c>
      <c r="C62" s="22">
        <v>595</v>
      </c>
      <c r="D62" s="22">
        <v>745</v>
      </c>
      <c r="E62" s="22">
        <v>302</v>
      </c>
      <c r="F62" s="22">
        <v>13</v>
      </c>
      <c r="G62" s="22">
        <v>158</v>
      </c>
      <c r="H62" s="23">
        <v>63140</v>
      </c>
      <c r="I62" s="24">
        <v>1771780.09</v>
      </c>
    </row>
    <row r="63" spans="1:9" x14ac:dyDescent="0.3">
      <c r="A63" s="21" t="s">
        <v>46</v>
      </c>
      <c r="B63" s="22">
        <v>21567</v>
      </c>
      <c r="C63" s="22">
        <v>455</v>
      </c>
      <c r="D63" s="22">
        <v>271</v>
      </c>
      <c r="E63" s="22">
        <v>29</v>
      </c>
      <c r="F63" s="22">
        <v>8</v>
      </c>
      <c r="G63" s="22">
        <v>20</v>
      </c>
      <c r="H63" s="23">
        <v>22350</v>
      </c>
      <c r="I63" s="24">
        <v>616778.05000000005</v>
      </c>
    </row>
    <row r="64" spans="1:9" x14ac:dyDescent="0.3">
      <c r="A64" s="21" t="s">
        <v>47</v>
      </c>
      <c r="B64" s="22">
        <v>48</v>
      </c>
      <c r="C64" s="22">
        <v>1</v>
      </c>
      <c r="D64" s="22">
        <v>0</v>
      </c>
      <c r="E64" s="22">
        <v>0</v>
      </c>
      <c r="F64" s="22">
        <v>0</v>
      </c>
      <c r="G64" s="22">
        <v>0</v>
      </c>
      <c r="H64" s="23">
        <v>49</v>
      </c>
      <c r="I64" s="24">
        <v>1394.41</v>
      </c>
    </row>
    <row r="65" spans="1:9" x14ac:dyDescent="0.3">
      <c r="A65" s="21" t="s">
        <v>48</v>
      </c>
      <c r="B65" s="22">
        <v>4</v>
      </c>
      <c r="C65" s="22">
        <v>1</v>
      </c>
      <c r="D65" s="22">
        <v>0</v>
      </c>
      <c r="E65" s="22">
        <v>0</v>
      </c>
      <c r="F65" s="22">
        <v>0</v>
      </c>
      <c r="G65" s="22">
        <v>0</v>
      </c>
      <c r="H65" s="23">
        <v>5</v>
      </c>
      <c r="I65" s="24">
        <v>97.23</v>
      </c>
    </row>
    <row r="66" spans="1:9" x14ac:dyDescent="0.3">
      <c r="A66" s="21" t="s">
        <v>49</v>
      </c>
      <c r="B66" s="22">
        <v>2033</v>
      </c>
      <c r="C66" s="22">
        <v>1833</v>
      </c>
      <c r="D66" s="22">
        <v>1802</v>
      </c>
      <c r="E66" s="22">
        <v>79</v>
      </c>
      <c r="F66" s="22">
        <v>17</v>
      </c>
      <c r="G66" s="22">
        <v>337</v>
      </c>
      <c r="H66" s="23">
        <v>6101</v>
      </c>
      <c r="I66" s="24">
        <v>221423.59</v>
      </c>
    </row>
    <row r="67" spans="1:9" x14ac:dyDescent="0.3">
      <c r="A67" s="21" t="s">
        <v>50</v>
      </c>
      <c r="B67" s="22">
        <v>1174</v>
      </c>
      <c r="C67" s="22">
        <v>365</v>
      </c>
      <c r="D67" s="22">
        <v>335</v>
      </c>
      <c r="E67" s="22">
        <v>0</v>
      </c>
      <c r="F67" s="22">
        <v>0</v>
      </c>
      <c r="G67" s="22">
        <v>0</v>
      </c>
      <c r="H67" s="23">
        <v>1874</v>
      </c>
      <c r="I67" s="24">
        <v>61762.41</v>
      </c>
    </row>
    <row r="68" spans="1:9" x14ac:dyDescent="0.3">
      <c r="A68" s="21" t="s">
        <v>52</v>
      </c>
      <c r="B68" s="22">
        <v>13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3">
        <v>13</v>
      </c>
      <c r="I68" s="24">
        <v>345.45</v>
      </c>
    </row>
    <row r="69" spans="1:9" x14ac:dyDescent="0.3">
      <c r="A69" s="21" t="s">
        <v>53</v>
      </c>
      <c r="B69" s="22">
        <v>223</v>
      </c>
      <c r="C69" s="22">
        <v>199</v>
      </c>
      <c r="D69" s="22">
        <v>29</v>
      </c>
      <c r="E69" s="22">
        <v>763</v>
      </c>
      <c r="F69" s="22">
        <v>1</v>
      </c>
      <c r="G69" s="22">
        <v>275</v>
      </c>
      <c r="H69" s="23">
        <v>1490</v>
      </c>
      <c r="I69" s="24">
        <v>85817.18</v>
      </c>
    </row>
    <row r="70" spans="1:9" x14ac:dyDescent="0.3">
      <c r="A70" s="21" t="s">
        <v>135</v>
      </c>
      <c r="B70" s="22">
        <v>822</v>
      </c>
      <c r="C70" s="22">
        <v>1069</v>
      </c>
      <c r="D70" s="22">
        <v>15</v>
      </c>
      <c r="E70" s="22">
        <v>8</v>
      </c>
      <c r="F70" s="22">
        <v>0</v>
      </c>
      <c r="G70" s="22">
        <v>1</v>
      </c>
      <c r="H70" s="23">
        <v>1915</v>
      </c>
      <c r="I70" s="24">
        <v>64999.09</v>
      </c>
    </row>
    <row r="71" spans="1:9" x14ac:dyDescent="0.3">
      <c r="A71" s="21" t="s">
        <v>56</v>
      </c>
      <c r="B71" s="22">
        <v>61296</v>
      </c>
      <c r="C71" s="22">
        <v>2795</v>
      </c>
      <c r="D71" s="22">
        <v>3003</v>
      </c>
      <c r="E71" s="22">
        <v>164</v>
      </c>
      <c r="F71" s="22">
        <v>40</v>
      </c>
      <c r="G71" s="22">
        <v>242</v>
      </c>
      <c r="H71" s="23">
        <v>67540</v>
      </c>
      <c r="I71" s="24">
        <v>2060652.36</v>
      </c>
    </row>
    <row r="72" spans="1:9" x14ac:dyDescent="0.3">
      <c r="A72" s="21" t="s">
        <v>57</v>
      </c>
      <c r="B72" s="22">
        <v>167371</v>
      </c>
      <c r="C72" s="22">
        <v>16803</v>
      </c>
      <c r="D72" s="22">
        <v>9338</v>
      </c>
      <c r="E72" s="22">
        <v>2163</v>
      </c>
      <c r="F72" s="22">
        <v>68</v>
      </c>
      <c r="G72" s="22">
        <v>195</v>
      </c>
      <c r="H72" s="23">
        <v>195938</v>
      </c>
      <c r="I72" s="24">
        <v>5855637.2300000004</v>
      </c>
    </row>
    <row r="73" spans="1:9" x14ac:dyDescent="0.3">
      <c r="A73" s="21" t="s">
        <v>142</v>
      </c>
      <c r="B73" s="22">
        <v>100959</v>
      </c>
      <c r="C73" s="22">
        <v>1832</v>
      </c>
      <c r="D73" s="22">
        <v>1223</v>
      </c>
      <c r="E73" s="22">
        <v>70</v>
      </c>
      <c r="F73" s="22">
        <v>6</v>
      </c>
      <c r="G73" s="22">
        <v>25</v>
      </c>
      <c r="H73" s="23">
        <v>104115</v>
      </c>
      <c r="I73" s="24">
        <v>2685432.55</v>
      </c>
    </row>
    <row r="74" spans="1:9" x14ac:dyDescent="0.3">
      <c r="A74" s="21"/>
      <c r="B74" s="23"/>
      <c r="C74" s="23"/>
      <c r="D74" s="23"/>
      <c r="E74" s="23"/>
      <c r="F74" s="23"/>
      <c r="G74" s="23"/>
      <c r="H74" s="23"/>
      <c r="I74" s="24"/>
    </row>
    <row r="75" spans="1:9" x14ac:dyDescent="0.3">
      <c r="A75" s="21"/>
      <c r="B75" s="23"/>
      <c r="C75" s="23"/>
      <c r="D75" s="23"/>
      <c r="E75" s="23"/>
      <c r="F75" s="23"/>
      <c r="G75" s="23"/>
      <c r="H75" s="23"/>
      <c r="I75" s="24"/>
    </row>
    <row r="76" spans="1:9" x14ac:dyDescent="0.3">
      <c r="A76" s="21"/>
      <c r="B76" s="23"/>
      <c r="C76" s="23"/>
      <c r="D76" s="23"/>
      <c r="E76" s="23"/>
      <c r="F76" s="23"/>
      <c r="G76" s="23"/>
      <c r="H76" s="23"/>
      <c r="I76" s="24"/>
    </row>
    <row r="77" spans="1:9" x14ac:dyDescent="0.3">
      <c r="A77" s="47" t="s">
        <v>8</v>
      </c>
      <c r="B77" s="48">
        <f t="shared" ref="B77:H77" si="1">SUM(B58:B76)</f>
        <v>3552207</v>
      </c>
      <c r="C77" s="48">
        <f t="shared" si="1"/>
        <v>296200</v>
      </c>
      <c r="D77" s="48">
        <f t="shared" si="1"/>
        <v>165186</v>
      </c>
      <c r="E77" s="48">
        <f t="shared" si="1"/>
        <v>36779</v>
      </c>
      <c r="F77" s="48">
        <f t="shared" si="1"/>
        <v>7509</v>
      </c>
      <c r="G77" s="48">
        <f t="shared" si="1"/>
        <v>16860</v>
      </c>
      <c r="H77" s="48">
        <f t="shared" si="1"/>
        <v>4074741</v>
      </c>
      <c r="I77" s="49">
        <f>SUM(I58:I76)</f>
        <v>123614071.69000001</v>
      </c>
    </row>
    <row r="78" spans="1:9" ht="15" thickBot="1" x14ac:dyDescent="0.35">
      <c r="A78" s="32"/>
      <c r="B78" s="32"/>
      <c r="C78" s="32"/>
      <c r="D78" s="32"/>
      <c r="E78" s="32"/>
      <c r="F78" s="32"/>
      <c r="G78" s="32"/>
      <c r="H78" s="32"/>
      <c r="I78" s="32"/>
    </row>
    <row r="79" spans="1:9" ht="16.2" thickBot="1" x14ac:dyDescent="0.35">
      <c r="A79" s="61" t="s">
        <v>63</v>
      </c>
      <c r="B79" s="62"/>
      <c r="C79" s="62"/>
      <c r="D79" s="62"/>
      <c r="E79" s="62"/>
      <c r="F79" s="62"/>
      <c r="G79" s="63"/>
      <c r="H79" s="64">
        <f>+$H$4</f>
        <v>2594965.73</v>
      </c>
      <c r="I79" s="63"/>
    </row>
    <row r="80" spans="1:9" ht="15.6" x14ac:dyDescent="0.3">
      <c r="A80" s="18" t="s">
        <v>32</v>
      </c>
      <c r="B80" s="19" t="s">
        <v>33</v>
      </c>
      <c r="C80" s="19" t="s">
        <v>34</v>
      </c>
      <c r="D80" s="19" t="s">
        <v>35</v>
      </c>
      <c r="E80" s="19" t="s">
        <v>36</v>
      </c>
      <c r="F80" s="19" t="s">
        <v>37</v>
      </c>
      <c r="G80" s="19" t="s">
        <v>38</v>
      </c>
      <c r="H80" s="19" t="s">
        <v>8</v>
      </c>
      <c r="I80" s="20" t="s">
        <v>39</v>
      </c>
    </row>
    <row r="81" spans="1:9" x14ac:dyDescent="0.3">
      <c r="A81" s="21" t="s">
        <v>40</v>
      </c>
      <c r="B81" s="22">
        <v>124777</v>
      </c>
      <c r="C81" s="22">
        <v>1144</v>
      </c>
      <c r="D81" s="22">
        <v>481</v>
      </c>
      <c r="E81" s="22">
        <v>195</v>
      </c>
      <c r="F81" s="22">
        <v>67</v>
      </c>
      <c r="G81" s="22">
        <v>101</v>
      </c>
      <c r="H81" s="23">
        <v>126765</v>
      </c>
      <c r="I81" s="24">
        <v>1224578.6809090909</v>
      </c>
    </row>
    <row r="82" spans="1:9" x14ac:dyDescent="0.3">
      <c r="A82" s="21" t="s">
        <v>41</v>
      </c>
      <c r="B82" s="22">
        <v>2303</v>
      </c>
      <c r="C82" s="22">
        <v>46</v>
      </c>
      <c r="D82" s="22">
        <v>22</v>
      </c>
      <c r="E82" s="22">
        <v>17</v>
      </c>
      <c r="F82" s="22">
        <v>8</v>
      </c>
      <c r="G82" s="22">
        <v>15</v>
      </c>
      <c r="H82" s="23">
        <v>2411</v>
      </c>
      <c r="I82" s="24">
        <v>23968.001818181816</v>
      </c>
    </row>
    <row r="83" spans="1:9" x14ac:dyDescent="0.3">
      <c r="A83" s="21" t="s">
        <v>42</v>
      </c>
      <c r="B83" s="22">
        <v>6323</v>
      </c>
      <c r="C83" s="22">
        <v>499</v>
      </c>
      <c r="D83" s="22">
        <v>272</v>
      </c>
      <c r="E83" s="22">
        <v>124</v>
      </c>
      <c r="F83" s="22">
        <v>28</v>
      </c>
      <c r="G83" s="22">
        <v>186</v>
      </c>
      <c r="H83" s="23">
        <v>7432</v>
      </c>
      <c r="I83" s="24">
        <v>80515.086363636365</v>
      </c>
    </row>
    <row r="84" spans="1:9" x14ac:dyDescent="0.3">
      <c r="A84" s="21" t="s">
        <v>44</v>
      </c>
      <c r="B84" s="22">
        <v>17450</v>
      </c>
      <c r="C84" s="22">
        <v>1811</v>
      </c>
      <c r="D84" s="22">
        <v>1374</v>
      </c>
      <c r="E84" s="22">
        <v>963</v>
      </c>
      <c r="F84" s="22">
        <v>467</v>
      </c>
      <c r="G84" s="22">
        <v>192</v>
      </c>
      <c r="H84" s="23">
        <v>22257</v>
      </c>
      <c r="I84" s="24">
        <v>253261.45363636361</v>
      </c>
    </row>
    <row r="85" spans="1:9" x14ac:dyDescent="0.3">
      <c r="A85" s="21" t="s">
        <v>45</v>
      </c>
      <c r="B85" s="22">
        <v>3519</v>
      </c>
      <c r="C85" s="22">
        <v>36</v>
      </c>
      <c r="D85" s="22">
        <v>17</v>
      </c>
      <c r="E85" s="22">
        <v>4</v>
      </c>
      <c r="F85" s="22">
        <v>1</v>
      </c>
      <c r="G85" s="22">
        <v>23</v>
      </c>
      <c r="H85" s="23">
        <v>3600</v>
      </c>
      <c r="I85" s="24">
        <v>35117.822727272724</v>
      </c>
    </row>
    <row r="86" spans="1:9" x14ac:dyDescent="0.3">
      <c r="A86" s="21" t="s">
        <v>46</v>
      </c>
      <c r="B86" s="22">
        <v>2772</v>
      </c>
      <c r="C86" s="22">
        <v>59</v>
      </c>
      <c r="D86" s="22">
        <v>33</v>
      </c>
      <c r="E86" s="22">
        <v>2</v>
      </c>
      <c r="F86" s="22">
        <v>0</v>
      </c>
      <c r="G86" s="22">
        <v>6</v>
      </c>
      <c r="H86" s="23">
        <v>2872</v>
      </c>
      <c r="I86" s="24">
        <v>28115.540909090909</v>
      </c>
    </row>
    <row r="87" spans="1:9" x14ac:dyDescent="0.3">
      <c r="A87" s="21" t="s">
        <v>56</v>
      </c>
      <c r="B87" s="22">
        <v>3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3">
        <v>3</v>
      </c>
      <c r="I87" s="24">
        <v>28.632727272727273</v>
      </c>
    </row>
    <row r="88" spans="1:9" x14ac:dyDescent="0.3">
      <c r="A88" s="21" t="s">
        <v>57</v>
      </c>
      <c r="B88" s="22">
        <v>34</v>
      </c>
      <c r="C88" s="22">
        <v>0</v>
      </c>
      <c r="D88" s="22">
        <v>0</v>
      </c>
      <c r="E88" s="22">
        <v>0</v>
      </c>
      <c r="F88" s="22">
        <v>0</v>
      </c>
      <c r="G88" s="22">
        <v>2</v>
      </c>
      <c r="H88" s="23">
        <v>36</v>
      </c>
      <c r="I88" s="24">
        <v>375.72272727272724</v>
      </c>
    </row>
    <row r="89" spans="1:9" x14ac:dyDescent="0.3">
      <c r="A89" s="21" t="s">
        <v>148</v>
      </c>
      <c r="B89" s="23">
        <v>0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4">
        <v>0</v>
      </c>
    </row>
    <row r="90" spans="1:9" x14ac:dyDescent="0.3">
      <c r="A90" s="21"/>
      <c r="B90" s="23"/>
      <c r="C90" s="23"/>
      <c r="D90" s="23"/>
      <c r="E90" s="23"/>
      <c r="F90" s="23"/>
      <c r="G90" s="23"/>
      <c r="H90" s="23"/>
      <c r="I90" s="24"/>
    </row>
    <row r="91" spans="1:9" x14ac:dyDescent="0.3">
      <c r="A91" s="21"/>
      <c r="B91" s="23"/>
      <c r="C91" s="23"/>
      <c r="D91" s="23"/>
      <c r="E91" s="23"/>
      <c r="F91" s="23"/>
      <c r="G91" s="23"/>
      <c r="H91" s="23"/>
      <c r="I91" s="24"/>
    </row>
    <row r="92" spans="1:9" x14ac:dyDescent="0.3">
      <c r="A92" s="47" t="s">
        <v>8</v>
      </c>
      <c r="B92" s="48">
        <f t="shared" ref="B92:H92" si="2">SUM(B81:B91)</f>
        <v>157181</v>
      </c>
      <c r="C92" s="48">
        <f t="shared" si="2"/>
        <v>3595</v>
      </c>
      <c r="D92" s="48">
        <f t="shared" si="2"/>
        <v>2199</v>
      </c>
      <c r="E92" s="48">
        <f t="shared" si="2"/>
        <v>1305</v>
      </c>
      <c r="F92" s="48">
        <f t="shared" si="2"/>
        <v>571</v>
      </c>
      <c r="G92" s="48">
        <f t="shared" si="2"/>
        <v>525</v>
      </c>
      <c r="H92" s="48">
        <f t="shared" si="2"/>
        <v>165376</v>
      </c>
      <c r="I92" s="49">
        <f>SUM(I81:I91)</f>
        <v>1645960.9418181819</v>
      </c>
    </row>
    <row r="93" spans="1:9" x14ac:dyDescent="0.3">
      <c r="A93" s="32"/>
      <c r="B93" s="32"/>
      <c r="C93" s="32"/>
      <c r="D93" s="32"/>
      <c r="E93" s="32"/>
      <c r="F93" s="32"/>
      <c r="G93" s="32"/>
      <c r="H93" s="32"/>
      <c r="I93" s="32"/>
    </row>
    <row r="94" spans="1:9" ht="15" thickBot="1" x14ac:dyDescent="0.35">
      <c r="A94" s="29"/>
      <c r="B94" s="30"/>
      <c r="C94" s="30"/>
      <c r="D94" s="30"/>
      <c r="E94" s="30"/>
      <c r="F94" s="30"/>
      <c r="G94" s="30"/>
      <c r="H94" s="30"/>
      <c r="I94" s="31"/>
    </row>
    <row r="95" spans="1:9" ht="16.2" thickBot="1" x14ac:dyDescent="0.35">
      <c r="A95" s="61" t="s">
        <v>65</v>
      </c>
      <c r="B95" s="62"/>
      <c r="C95" s="62"/>
      <c r="D95" s="62"/>
      <c r="E95" s="62"/>
      <c r="F95" s="62"/>
      <c r="G95" s="63"/>
      <c r="H95" s="64">
        <f>+$H$4</f>
        <v>2594965.73</v>
      </c>
      <c r="I95" s="63"/>
    </row>
    <row r="96" spans="1:9" ht="15.6" x14ac:dyDescent="0.3">
      <c r="A96" s="18" t="s">
        <v>32</v>
      </c>
      <c r="B96" s="19" t="s">
        <v>33</v>
      </c>
      <c r="C96" s="19" t="s">
        <v>34</v>
      </c>
      <c r="D96" s="19" t="s">
        <v>35</v>
      </c>
      <c r="E96" s="19" t="s">
        <v>36</v>
      </c>
      <c r="F96" s="19" t="s">
        <v>37</v>
      </c>
      <c r="G96" s="19" t="s">
        <v>38</v>
      </c>
      <c r="H96" s="19" t="s">
        <v>8</v>
      </c>
      <c r="I96" s="20" t="s">
        <v>39</v>
      </c>
    </row>
    <row r="97" spans="1:9" x14ac:dyDescent="0.3">
      <c r="A97" s="21" t="s">
        <v>40</v>
      </c>
      <c r="B97" s="22">
        <v>251449</v>
      </c>
      <c r="C97" s="22">
        <v>6441</v>
      </c>
      <c r="D97" s="22">
        <v>5756</v>
      </c>
      <c r="E97" s="22">
        <v>1129</v>
      </c>
      <c r="F97" s="22">
        <v>141</v>
      </c>
      <c r="G97" s="22">
        <v>1118</v>
      </c>
      <c r="H97" s="23">
        <v>266034</v>
      </c>
      <c r="I97" s="24">
        <v>15393557.359999999</v>
      </c>
    </row>
    <row r="98" spans="1:9" x14ac:dyDescent="0.3">
      <c r="A98" s="21" t="s">
        <v>41</v>
      </c>
      <c r="B98" s="22">
        <v>33617</v>
      </c>
      <c r="C98" s="22">
        <v>1204</v>
      </c>
      <c r="D98" s="22">
        <v>856</v>
      </c>
      <c r="E98" s="22">
        <v>178</v>
      </c>
      <c r="F98" s="22">
        <v>27</v>
      </c>
      <c r="G98" s="22">
        <v>162</v>
      </c>
      <c r="H98" s="23">
        <v>36044</v>
      </c>
      <c r="I98" s="24">
        <v>2077499.09</v>
      </c>
    </row>
    <row r="99" spans="1:9" x14ac:dyDescent="0.3">
      <c r="A99" s="21" t="s">
        <v>42</v>
      </c>
      <c r="B99" s="22">
        <v>57885</v>
      </c>
      <c r="C99" s="22">
        <v>16550</v>
      </c>
      <c r="D99" s="22">
        <v>9758</v>
      </c>
      <c r="E99" s="22">
        <v>1608</v>
      </c>
      <c r="F99" s="22">
        <v>477</v>
      </c>
      <c r="G99" s="22">
        <v>2777</v>
      </c>
      <c r="H99" s="23">
        <v>89055</v>
      </c>
      <c r="I99" s="24">
        <v>6109688.7300000004</v>
      </c>
    </row>
    <row r="100" spans="1:9" x14ac:dyDescent="0.3">
      <c r="A100" s="21" t="s">
        <v>44</v>
      </c>
      <c r="B100" s="22">
        <v>39635</v>
      </c>
      <c r="C100" s="22">
        <v>20441</v>
      </c>
      <c r="D100" s="22">
        <v>12646</v>
      </c>
      <c r="E100" s="22">
        <v>7148</v>
      </c>
      <c r="F100" s="22">
        <v>1154</v>
      </c>
      <c r="G100" s="22">
        <v>1602</v>
      </c>
      <c r="H100" s="23">
        <v>82626</v>
      </c>
      <c r="I100" s="24">
        <v>6764290.4500000002</v>
      </c>
    </row>
    <row r="101" spans="1:9" x14ac:dyDescent="0.3">
      <c r="A101" s="21" t="s">
        <v>45</v>
      </c>
      <c r="B101" s="22">
        <v>10192</v>
      </c>
      <c r="C101" s="22">
        <v>94</v>
      </c>
      <c r="D101" s="22">
        <v>130</v>
      </c>
      <c r="E101" s="22">
        <v>29</v>
      </c>
      <c r="F101" s="22">
        <v>2</v>
      </c>
      <c r="G101" s="22">
        <v>31</v>
      </c>
      <c r="H101" s="23">
        <v>10478</v>
      </c>
      <c r="I101" s="24">
        <v>590097.36</v>
      </c>
    </row>
    <row r="102" spans="1:9" x14ac:dyDescent="0.3">
      <c r="A102" s="21" t="s">
        <v>46</v>
      </c>
      <c r="B102" s="22">
        <v>2529</v>
      </c>
      <c r="C102" s="22">
        <v>56</v>
      </c>
      <c r="D102" s="22">
        <v>40</v>
      </c>
      <c r="E102" s="22">
        <v>5</v>
      </c>
      <c r="F102" s="22">
        <v>2</v>
      </c>
      <c r="G102" s="22">
        <v>4</v>
      </c>
      <c r="H102" s="23">
        <v>2636</v>
      </c>
      <c r="I102" s="24">
        <v>146608.91</v>
      </c>
    </row>
    <row r="103" spans="1:9" x14ac:dyDescent="0.3">
      <c r="A103" s="21" t="s">
        <v>47</v>
      </c>
      <c r="B103" s="22">
        <v>33</v>
      </c>
      <c r="C103" s="22">
        <v>0</v>
      </c>
      <c r="D103" s="22">
        <v>1</v>
      </c>
      <c r="E103" s="22">
        <v>0</v>
      </c>
      <c r="F103" s="22">
        <v>0</v>
      </c>
      <c r="G103" s="22">
        <v>0</v>
      </c>
      <c r="H103" s="23">
        <v>34</v>
      </c>
      <c r="I103" s="24">
        <v>1594.36</v>
      </c>
    </row>
    <row r="104" spans="1:9" x14ac:dyDescent="0.3">
      <c r="A104" s="21" t="s">
        <v>48</v>
      </c>
      <c r="B104" s="22">
        <v>3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3">
        <v>3</v>
      </c>
      <c r="I104" s="24">
        <v>145.44999999999999</v>
      </c>
    </row>
    <row r="105" spans="1:9" x14ac:dyDescent="0.3">
      <c r="A105" s="21" t="s">
        <v>49</v>
      </c>
      <c r="B105" s="22">
        <v>707</v>
      </c>
      <c r="C105" s="22">
        <v>343</v>
      </c>
      <c r="D105" s="22">
        <v>441</v>
      </c>
      <c r="E105" s="22">
        <v>60</v>
      </c>
      <c r="F105" s="22">
        <v>0</v>
      </c>
      <c r="G105" s="22">
        <v>78</v>
      </c>
      <c r="H105" s="23">
        <v>1629</v>
      </c>
      <c r="I105" s="24">
        <v>133271.23000000001</v>
      </c>
    </row>
    <row r="106" spans="1:9" x14ac:dyDescent="0.3">
      <c r="A106" s="21" t="s">
        <v>50</v>
      </c>
      <c r="B106" s="22">
        <v>517</v>
      </c>
      <c r="C106" s="22">
        <v>390</v>
      </c>
      <c r="D106" s="22">
        <v>367</v>
      </c>
      <c r="E106" s="22">
        <v>0</v>
      </c>
      <c r="F106" s="22">
        <v>0</v>
      </c>
      <c r="G106" s="22">
        <v>0</v>
      </c>
      <c r="H106" s="23">
        <v>1274</v>
      </c>
      <c r="I106" s="24">
        <v>92494.09</v>
      </c>
    </row>
    <row r="107" spans="1:9" x14ac:dyDescent="0.3">
      <c r="A107" s="21" t="s">
        <v>52</v>
      </c>
      <c r="B107" s="22">
        <v>5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3">
        <v>5</v>
      </c>
      <c r="I107" s="24">
        <v>181.82</v>
      </c>
    </row>
    <row r="108" spans="1:9" x14ac:dyDescent="0.3">
      <c r="A108" s="21" t="s">
        <v>53</v>
      </c>
      <c r="B108" s="22">
        <v>102</v>
      </c>
      <c r="C108" s="22">
        <v>66</v>
      </c>
      <c r="D108" s="22">
        <v>42</v>
      </c>
      <c r="E108" s="22">
        <v>162</v>
      </c>
      <c r="F108" s="22">
        <v>0</v>
      </c>
      <c r="G108" s="22">
        <v>187</v>
      </c>
      <c r="H108" s="23">
        <v>559</v>
      </c>
      <c r="I108" s="24">
        <v>63708.73</v>
      </c>
    </row>
    <row r="109" spans="1:9" x14ac:dyDescent="0.3">
      <c r="A109" s="21" t="s">
        <v>135</v>
      </c>
      <c r="B109" s="22">
        <v>623</v>
      </c>
      <c r="C109" s="22">
        <v>698</v>
      </c>
      <c r="D109" s="22">
        <v>0</v>
      </c>
      <c r="E109" s="22">
        <v>0</v>
      </c>
      <c r="F109" s="22">
        <v>0</v>
      </c>
      <c r="G109" s="22">
        <v>0</v>
      </c>
      <c r="H109" s="23">
        <v>1321</v>
      </c>
      <c r="I109" s="24">
        <v>85669.09</v>
      </c>
    </row>
    <row r="110" spans="1:9" x14ac:dyDescent="0.3">
      <c r="A110" s="21" t="s">
        <v>56</v>
      </c>
      <c r="B110" s="22">
        <v>4466</v>
      </c>
      <c r="C110" s="22">
        <v>664</v>
      </c>
      <c r="D110" s="22">
        <v>499</v>
      </c>
      <c r="E110" s="22">
        <v>37</v>
      </c>
      <c r="F110" s="22">
        <v>0</v>
      </c>
      <c r="G110" s="22">
        <v>3</v>
      </c>
      <c r="H110" s="23">
        <v>5669</v>
      </c>
      <c r="I110" s="24">
        <v>360468.14</v>
      </c>
    </row>
    <row r="111" spans="1:9" x14ac:dyDescent="0.3">
      <c r="A111" s="21" t="s">
        <v>57</v>
      </c>
      <c r="B111" s="22">
        <v>12572</v>
      </c>
      <c r="C111" s="22">
        <v>3535</v>
      </c>
      <c r="D111" s="22">
        <v>2453</v>
      </c>
      <c r="E111" s="22">
        <v>872</v>
      </c>
      <c r="F111" s="22">
        <v>29</v>
      </c>
      <c r="G111" s="22">
        <v>134</v>
      </c>
      <c r="H111" s="23">
        <v>19595</v>
      </c>
      <c r="I111" s="24">
        <v>1288830.82</v>
      </c>
    </row>
    <row r="112" spans="1:9" x14ac:dyDescent="0.3">
      <c r="A112" s="21" t="s">
        <v>142</v>
      </c>
      <c r="B112" s="22">
        <v>12293</v>
      </c>
      <c r="C112" s="22">
        <v>243</v>
      </c>
      <c r="D112" s="22">
        <v>185</v>
      </c>
      <c r="E112" s="22">
        <v>10</v>
      </c>
      <c r="F112" s="22">
        <v>3</v>
      </c>
      <c r="G112" s="22">
        <v>5</v>
      </c>
      <c r="H112" s="23">
        <v>12739</v>
      </c>
      <c r="I112" s="24">
        <v>686225.55</v>
      </c>
    </row>
    <row r="113" spans="1:9" x14ac:dyDescent="0.3">
      <c r="A113" s="21"/>
      <c r="B113" s="23"/>
      <c r="C113" s="23"/>
      <c r="D113" s="23"/>
      <c r="E113" s="23"/>
      <c r="F113" s="23"/>
      <c r="G113" s="23"/>
      <c r="H113" s="23"/>
      <c r="I113" s="24"/>
    </row>
    <row r="114" spans="1:9" x14ac:dyDescent="0.3">
      <c r="A114" s="21"/>
      <c r="B114" s="23"/>
      <c r="C114" s="23"/>
      <c r="D114" s="23"/>
      <c r="E114" s="23"/>
      <c r="F114" s="23"/>
      <c r="G114" s="23"/>
      <c r="H114" s="23"/>
      <c r="I114" s="24"/>
    </row>
    <row r="115" spans="1:9" x14ac:dyDescent="0.3">
      <c r="A115" s="47" t="s">
        <v>8</v>
      </c>
      <c r="B115" s="48">
        <f t="shared" ref="B115:G115" si="3">SUM(B97:B114)</f>
        <v>426628</v>
      </c>
      <c r="C115" s="48">
        <f t="shared" si="3"/>
        <v>50725</v>
      </c>
      <c r="D115" s="48">
        <f t="shared" si="3"/>
        <v>33174</v>
      </c>
      <c r="E115" s="48">
        <f t="shared" si="3"/>
        <v>11238</v>
      </c>
      <c r="F115" s="48">
        <f t="shared" si="3"/>
        <v>1835</v>
      </c>
      <c r="G115" s="48">
        <f t="shared" si="3"/>
        <v>6101</v>
      </c>
      <c r="H115" s="48">
        <f>SUM(H97:H114)</f>
        <v>529701</v>
      </c>
      <c r="I115" s="49">
        <f>SUM(I97:I114)</f>
        <v>33794331.18</v>
      </c>
    </row>
    <row r="116" spans="1:9" ht="15" thickBot="1" x14ac:dyDescent="0.35">
      <c r="A116" s="29"/>
      <c r="B116" s="30"/>
      <c r="C116" s="30"/>
      <c r="D116" s="30"/>
      <c r="E116" s="30"/>
      <c r="F116" s="30"/>
      <c r="G116" s="30"/>
      <c r="H116" s="30"/>
      <c r="I116" s="31"/>
    </row>
    <row r="117" spans="1:9" ht="16.2" thickBot="1" x14ac:dyDescent="0.35">
      <c r="A117" s="61" t="s">
        <v>143</v>
      </c>
      <c r="B117" s="62"/>
      <c r="C117" s="62"/>
      <c r="D117" s="62"/>
      <c r="E117" s="62"/>
      <c r="F117" s="62"/>
      <c r="G117" s="63"/>
      <c r="H117" s="64">
        <f>+$H$4</f>
        <v>2594965.73</v>
      </c>
      <c r="I117" s="63"/>
    </row>
    <row r="118" spans="1:9" ht="15.6" x14ac:dyDescent="0.3">
      <c r="A118" s="18" t="s">
        <v>32</v>
      </c>
      <c r="B118" s="19" t="s">
        <v>33</v>
      </c>
      <c r="C118" s="19" t="s">
        <v>34</v>
      </c>
      <c r="D118" s="19" t="s">
        <v>35</v>
      </c>
      <c r="E118" s="19" t="s">
        <v>36</v>
      </c>
      <c r="F118" s="19" t="s">
        <v>37</v>
      </c>
      <c r="G118" s="19" t="s">
        <v>38</v>
      </c>
      <c r="H118" s="19" t="s">
        <v>8</v>
      </c>
      <c r="I118" s="20" t="s">
        <v>39</v>
      </c>
    </row>
    <row r="119" spans="1:9" x14ac:dyDescent="0.3">
      <c r="A119" s="21" t="s">
        <v>40</v>
      </c>
      <c r="B119" s="22">
        <v>6421</v>
      </c>
      <c r="C119" s="22">
        <v>103</v>
      </c>
      <c r="D119" s="22">
        <v>177</v>
      </c>
      <c r="E119" s="22">
        <v>37</v>
      </c>
      <c r="F119" s="22">
        <v>19</v>
      </c>
      <c r="G119" s="22">
        <v>12</v>
      </c>
      <c r="H119" s="23">
        <v>6769</v>
      </c>
      <c r="I119" s="24">
        <v>531142.18000000005</v>
      </c>
    </row>
    <row r="120" spans="1:9" x14ac:dyDescent="0.3">
      <c r="A120" s="21" t="s">
        <v>41</v>
      </c>
      <c r="B120" s="22">
        <v>1387</v>
      </c>
      <c r="C120" s="22">
        <v>16</v>
      </c>
      <c r="D120" s="22">
        <v>19</v>
      </c>
      <c r="E120" s="22">
        <v>17</v>
      </c>
      <c r="F120" s="22">
        <v>17</v>
      </c>
      <c r="G120" s="22">
        <v>4</v>
      </c>
      <c r="H120" s="23">
        <v>1460</v>
      </c>
      <c r="I120" s="24">
        <v>116481.27</v>
      </c>
    </row>
    <row r="121" spans="1:9" x14ac:dyDescent="0.3">
      <c r="A121" s="21" t="s">
        <v>42</v>
      </c>
      <c r="B121" s="22">
        <v>1567</v>
      </c>
      <c r="C121" s="22">
        <v>275</v>
      </c>
      <c r="D121" s="22">
        <v>159</v>
      </c>
      <c r="E121" s="22">
        <v>15</v>
      </c>
      <c r="F121" s="22">
        <v>6</v>
      </c>
      <c r="G121" s="22">
        <v>2</v>
      </c>
      <c r="H121" s="23">
        <v>2024</v>
      </c>
      <c r="I121" s="24">
        <v>189312.14</v>
      </c>
    </row>
    <row r="122" spans="1:9" x14ac:dyDescent="0.3">
      <c r="A122" s="21" t="s">
        <v>44</v>
      </c>
      <c r="B122" s="22">
        <v>1340</v>
      </c>
      <c r="C122" s="22">
        <v>313</v>
      </c>
      <c r="D122" s="22">
        <v>312</v>
      </c>
      <c r="E122" s="22">
        <v>126</v>
      </c>
      <c r="F122" s="22">
        <v>69</v>
      </c>
      <c r="G122" s="22">
        <v>46</v>
      </c>
      <c r="H122" s="23">
        <v>2206</v>
      </c>
      <c r="I122" s="24">
        <v>267191.59000000003</v>
      </c>
    </row>
    <row r="123" spans="1:9" x14ac:dyDescent="0.3">
      <c r="A123" s="21" t="s">
        <v>45</v>
      </c>
      <c r="B123" s="22">
        <v>215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  <c r="H123" s="23">
        <v>215</v>
      </c>
      <c r="I123" s="24">
        <v>15528.86</v>
      </c>
    </row>
    <row r="124" spans="1:9" x14ac:dyDescent="0.3">
      <c r="A124" s="21" t="s">
        <v>46</v>
      </c>
      <c r="B124" s="22">
        <v>71</v>
      </c>
      <c r="C124" s="22">
        <v>0</v>
      </c>
      <c r="D124" s="22">
        <v>0</v>
      </c>
      <c r="E124" s="22">
        <v>0</v>
      </c>
      <c r="F124" s="22">
        <v>0</v>
      </c>
      <c r="G124" s="22">
        <v>0</v>
      </c>
      <c r="H124" s="23">
        <v>71</v>
      </c>
      <c r="I124" s="24">
        <v>5128.1400000000003</v>
      </c>
    </row>
    <row r="125" spans="1:9" x14ac:dyDescent="0.3">
      <c r="A125" s="21" t="s">
        <v>50</v>
      </c>
      <c r="B125" s="22">
        <v>2</v>
      </c>
      <c r="C125" s="22">
        <v>1</v>
      </c>
      <c r="D125" s="22">
        <v>3</v>
      </c>
      <c r="E125" s="22">
        <v>0</v>
      </c>
      <c r="F125" s="22">
        <v>0</v>
      </c>
      <c r="G125" s="22">
        <v>0</v>
      </c>
      <c r="H125" s="23">
        <v>6</v>
      </c>
      <c r="I125" s="24">
        <v>869.27</v>
      </c>
    </row>
    <row r="126" spans="1:9" x14ac:dyDescent="0.3">
      <c r="A126" s="21" t="s">
        <v>135</v>
      </c>
      <c r="B126" s="22">
        <v>10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3">
        <v>10</v>
      </c>
      <c r="I126" s="24">
        <v>722.27</v>
      </c>
    </row>
    <row r="127" spans="1:9" x14ac:dyDescent="0.3">
      <c r="A127" s="21" t="s">
        <v>56</v>
      </c>
      <c r="B127" s="22">
        <v>232</v>
      </c>
      <c r="C127" s="22">
        <v>2</v>
      </c>
      <c r="D127" s="22">
        <v>18</v>
      </c>
      <c r="E127" s="22">
        <v>0</v>
      </c>
      <c r="F127" s="22">
        <v>0</v>
      </c>
      <c r="G127" s="22">
        <v>0</v>
      </c>
      <c r="H127" s="23">
        <v>252</v>
      </c>
      <c r="I127" s="24">
        <v>20535.45</v>
      </c>
    </row>
    <row r="128" spans="1:9" x14ac:dyDescent="0.3">
      <c r="A128" s="21" t="s">
        <v>57</v>
      </c>
      <c r="B128" s="22">
        <v>23</v>
      </c>
      <c r="C128" s="22">
        <v>10</v>
      </c>
      <c r="D128" s="22">
        <v>1</v>
      </c>
      <c r="E128" s="22">
        <v>0</v>
      </c>
      <c r="F128" s="22">
        <v>0</v>
      </c>
      <c r="G128" s="22">
        <v>0</v>
      </c>
      <c r="H128" s="23">
        <v>34</v>
      </c>
      <c r="I128" s="24">
        <v>3280.77</v>
      </c>
    </row>
    <row r="129" spans="1:9" x14ac:dyDescent="0.3">
      <c r="A129" s="21"/>
      <c r="B129" s="23"/>
      <c r="C129" s="23"/>
      <c r="D129" s="23"/>
      <c r="E129" s="23"/>
      <c r="F129" s="23"/>
      <c r="G129" s="23"/>
      <c r="H129" s="23"/>
      <c r="I129" s="24"/>
    </row>
    <row r="130" spans="1:9" x14ac:dyDescent="0.3">
      <c r="A130" s="21"/>
      <c r="B130" s="23"/>
      <c r="C130" s="23"/>
      <c r="D130" s="23"/>
      <c r="E130" s="23"/>
      <c r="F130" s="23"/>
      <c r="G130" s="23"/>
      <c r="H130" s="23"/>
      <c r="I130" s="24"/>
    </row>
    <row r="131" spans="1:9" x14ac:dyDescent="0.3">
      <c r="A131" s="21"/>
      <c r="B131" s="23"/>
      <c r="C131" s="23"/>
      <c r="D131" s="23"/>
      <c r="E131" s="23"/>
      <c r="F131" s="23"/>
      <c r="G131" s="23"/>
      <c r="H131" s="23"/>
      <c r="I131" s="24"/>
    </row>
    <row r="132" spans="1:9" x14ac:dyDescent="0.3">
      <c r="A132" s="21"/>
      <c r="B132" s="23"/>
      <c r="C132" s="23"/>
      <c r="D132" s="23"/>
      <c r="E132" s="23"/>
      <c r="F132" s="23"/>
      <c r="G132" s="23"/>
      <c r="H132" s="23"/>
      <c r="I132" s="24"/>
    </row>
    <row r="133" spans="1:9" x14ac:dyDescent="0.3">
      <c r="A133" s="21"/>
      <c r="B133" s="23"/>
      <c r="C133" s="23"/>
      <c r="D133" s="23"/>
      <c r="E133" s="23"/>
      <c r="F133" s="23"/>
      <c r="G133" s="23"/>
      <c r="H133" s="23"/>
      <c r="I133" s="24"/>
    </row>
    <row r="134" spans="1:9" x14ac:dyDescent="0.3">
      <c r="A134" s="21"/>
      <c r="B134" s="23"/>
      <c r="C134" s="23"/>
      <c r="D134" s="23"/>
      <c r="E134" s="23"/>
      <c r="F134" s="23"/>
      <c r="G134" s="23"/>
      <c r="H134" s="23"/>
      <c r="I134" s="24"/>
    </row>
    <row r="135" spans="1:9" x14ac:dyDescent="0.3">
      <c r="A135" s="21"/>
      <c r="B135" s="23"/>
      <c r="C135" s="23"/>
      <c r="D135" s="23"/>
      <c r="E135" s="23"/>
      <c r="F135" s="23"/>
      <c r="G135" s="23"/>
      <c r="H135" s="23"/>
      <c r="I135" s="24"/>
    </row>
    <row r="136" spans="1:9" x14ac:dyDescent="0.3">
      <c r="A136" s="47" t="s">
        <v>8</v>
      </c>
      <c r="B136" s="48">
        <f>SUM(B119:B135)</f>
        <v>11268</v>
      </c>
      <c r="C136" s="48">
        <f t="shared" ref="C136:H136" si="4">SUM(C119:C135)</f>
        <v>720</v>
      </c>
      <c r="D136" s="48">
        <f t="shared" si="4"/>
        <v>689</v>
      </c>
      <c r="E136" s="48">
        <f t="shared" si="4"/>
        <v>195</v>
      </c>
      <c r="F136" s="48">
        <f t="shared" si="4"/>
        <v>111</v>
      </c>
      <c r="G136" s="48">
        <f t="shared" si="4"/>
        <v>64</v>
      </c>
      <c r="H136" s="48">
        <f t="shared" si="4"/>
        <v>13047</v>
      </c>
      <c r="I136" s="49">
        <f>SUM(I119:I135)</f>
        <v>1150191.9400000002</v>
      </c>
    </row>
    <row r="137" spans="1:9" ht="15" thickBot="1" x14ac:dyDescent="0.35">
      <c r="A137" s="29"/>
      <c r="B137" s="30"/>
      <c r="C137" s="30"/>
      <c r="D137" s="30"/>
      <c r="E137" s="30"/>
      <c r="F137" s="30"/>
      <c r="G137" s="30"/>
      <c r="H137" s="30"/>
      <c r="I137" s="31"/>
    </row>
    <row r="138" spans="1:9" ht="16.2" thickBot="1" x14ac:dyDescent="0.35">
      <c r="A138" s="65" t="s">
        <v>67</v>
      </c>
      <c r="B138" s="66"/>
      <c r="C138" s="66"/>
      <c r="D138" s="66"/>
      <c r="E138" s="66"/>
      <c r="F138" s="66"/>
      <c r="G138" s="67"/>
      <c r="H138" s="64">
        <f>+$H$4</f>
        <v>2594965.73</v>
      </c>
      <c r="I138" s="63"/>
    </row>
    <row r="139" spans="1:9" ht="15.6" x14ac:dyDescent="0.3">
      <c r="A139" s="18" t="s">
        <v>32</v>
      </c>
      <c r="B139" s="19" t="s">
        <v>33</v>
      </c>
      <c r="C139" s="19" t="s">
        <v>34</v>
      </c>
      <c r="D139" s="19" t="s">
        <v>35</v>
      </c>
      <c r="E139" s="19" t="s">
        <v>36</v>
      </c>
      <c r="F139" s="19" t="s">
        <v>37</v>
      </c>
      <c r="G139" s="19" t="s">
        <v>38</v>
      </c>
      <c r="H139" s="19" t="s">
        <v>8</v>
      </c>
      <c r="I139" s="20" t="s">
        <v>39</v>
      </c>
    </row>
    <row r="140" spans="1:9" x14ac:dyDescent="0.3">
      <c r="A140" s="21"/>
      <c r="B140" s="23"/>
      <c r="C140" s="23"/>
      <c r="D140" s="23"/>
      <c r="E140" s="23"/>
      <c r="F140" s="23"/>
      <c r="G140" s="23"/>
      <c r="H140" s="23"/>
      <c r="I140" s="24"/>
    </row>
    <row r="141" spans="1:9" x14ac:dyDescent="0.3">
      <c r="A141" s="21"/>
      <c r="B141" s="23"/>
      <c r="C141" s="23"/>
      <c r="D141" s="23"/>
      <c r="E141" s="23"/>
      <c r="F141" s="23"/>
      <c r="G141" s="23"/>
      <c r="H141" s="23"/>
      <c r="I141" s="24"/>
    </row>
    <row r="142" spans="1:9" x14ac:dyDescent="0.3">
      <c r="A142" s="21"/>
      <c r="B142" s="23"/>
      <c r="C142" s="23"/>
      <c r="D142" s="23"/>
      <c r="E142" s="23"/>
      <c r="F142" s="23"/>
      <c r="G142" s="23"/>
      <c r="H142" s="23"/>
      <c r="I142" s="24"/>
    </row>
    <row r="143" spans="1:9" x14ac:dyDescent="0.3">
      <c r="A143" s="21" t="s">
        <v>8</v>
      </c>
      <c r="B143" s="23">
        <f t="shared" ref="B143:H143" si="5">SUM(B140:B142)</f>
        <v>0</v>
      </c>
      <c r="C143" s="23">
        <f t="shared" si="5"/>
        <v>0</v>
      </c>
      <c r="D143" s="23">
        <f t="shared" si="5"/>
        <v>0</v>
      </c>
      <c r="E143" s="23">
        <f t="shared" si="5"/>
        <v>0</v>
      </c>
      <c r="F143" s="23">
        <f t="shared" si="5"/>
        <v>0</v>
      </c>
      <c r="G143" s="23">
        <f t="shared" si="5"/>
        <v>0</v>
      </c>
      <c r="H143" s="23">
        <f t="shared" si="5"/>
        <v>0</v>
      </c>
      <c r="I143" s="24">
        <f>SUM(I140:I141)</f>
        <v>0</v>
      </c>
    </row>
    <row r="144" spans="1:9" x14ac:dyDescent="0.3">
      <c r="A144" s="33"/>
      <c r="B144" s="34"/>
      <c r="C144" s="34"/>
      <c r="D144" s="34"/>
      <c r="E144" s="34"/>
      <c r="F144" s="34"/>
      <c r="G144" s="34"/>
      <c r="H144" s="34"/>
      <c r="I144" s="35"/>
    </row>
    <row r="145" spans="1:9" x14ac:dyDescent="0.3">
      <c r="A145" s="33"/>
      <c r="B145" s="34"/>
      <c r="C145" s="34"/>
      <c r="D145" s="34"/>
      <c r="E145" s="34"/>
      <c r="F145" s="34"/>
      <c r="G145" s="34"/>
      <c r="H145" s="34"/>
      <c r="I145" s="35"/>
    </row>
    <row r="146" spans="1:9" ht="15" thickBot="1" x14ac:dyDescent="0.35">
      <c r="A146" s="33"/>
      <c r="B146" s="34"/>
      <c r="C146" s="34"/>
      <c r="D146" s="34"/>
      <c r="E146" s="34"/>
      <c r="F146" s="34"/>
      <c r="G146" s="34"/>
      <c r="H146" s="34"/>
      <c r="I146" s="35"/>
    </row>
    <row r="147" spans="1:9" ht="16.2" thickBot="1" x14ac:dyDescent="0.35">
      <c r="A147" s="61" t="s">
        <v>136</v>
      </c>
      <c r="B147" s="62"/>
      <c r="C147" s="62"/>
      <c r="D147" s="62"/>
      <c r="E147" s="62"/>
      <c r="F147" s="62"/>
      <c r="G147" s="63"/>
      <c r="H147" s="64">
        <f>+$H$4</f>
        <v>2594965.73</v>
      </c>
      <c r="I147" s="68"/>
    </row>
    <row r="148" spans="1:9" ht="15.6" x14ac:dyDescent="0.3">
      <c r="A148" s="18" t="s">
        <v>32</v>
      </c>
      <c r="B148" s="19" t="s">
        <v>33</v>
      </c>
      <c r="C148" s="19" t="s">
        <v>34</v>
      </c>
      <c r="D148" s="19" t="s">
        <v>35</v>
      </c>
      <c r="E148" s="19" t="s">
        <v>36</v>
      </c>
      <c r="F148" s="19" t="s">
        <v>37</v>
      </c>
      <c r="G148" s="19" t="s">
        <v>38</v>
      </c>
      <c r="H148" s="19" t="s">
        <v>8</v>
      </c>
      <c r="I148" s="20" t="s">
        <v>39</v>
      </c>
    </row>
    <row r="149" spans="1:9" x14ac:dyDescent="0.3">
      <c r="A149" s="21" t="s">
        <v>40</v>
      </c>
      <c r="B149" s="22">
        <v>101424</v>
      </c>
      <c r="C149" s="22">
        <v>46</v>
      </c>
      <c r="D149" s="22">
        <v>15</v>
      </c>
      <c r="E149" s="22">
        <v>18796</v>
      </c>
      <c r="F149" s="22">
        <v>11</v>
      </c>
      <c r="G149" s="22">
        <v>0</v>
      </c>
      <c r="H149" s="23">
        <v>120292</v>
      </c>
      <c r="I149" s="24">
        <v>342014.82</v>
      </c>
    </row>
    <row r="150" spans="1:9" x14ac:dyDescent="0.3">
      <c r="A150" s="21" t="s">
        <v>41</v>
      </c>
      <c r="B150" s="22">
        <v>37762</v>
      </c>
      <c r="C150" s="22">
        <v>3</v>
      </c>
      <c r="D150" s="22">
        <v>0</v>
      </c>
      <c r="E150" s="22">
        <v>6912</v>
      </c>
      <c r="F150" s="22">
        <v>0</v>
      </c>
      <c r="G150" s="22">
        <v>0</v>
      </c>
      <c r="H150" s="23">
        <v>44677</v>
      </c>
      <c r="I150" s="24">
        <v>127117.23</v>
      </c>
    </row>
    <row r="151" spans="1:9" x14ac:dyDescent="0.3">
      <c r="A151" s="21" t="s">
        <v>45</v>
      </c>
      <c r="B151" s="22">
        <v>1839</v>
      </c>
      <c r="C151" s="22">
        <v>0</v>
      </c>
      <c r="D151" s="22">
        <v>0</v>
      </c>
      <c r="E151" s="22">
        <v>376</v>
      </c>
      <c r="F151" s="22">
        <v>0</v>
      </c>
      <c r="G151" s="22">
        <v>0</v>
      </c>
      <c r="H151" s="23">
        <v>2215</v>
      </c>
      <c r="I151" s="24">
        <v>6269</v>
      </c>
    </row>
    <row r="152" spans="1:9" x14ac:dyDescent="0.3">
      <c r="A152" s="21" t="s">
        <v>46</v>
      </c>
      <c r="B152" s="22">
        <v>775</v>
      </c>
      <c r="C152" s="22">
        <v>0</v>
      </c>
      <c r="D152" s="22">
        <v>0</v>
      </c>
      <c r="E152" s="22">
        <v>176</v>
      </c>
      <c r="F152" s="22">
        <v>0</v>
      </c>
      <c r="G152" s="22">
        <v>0</v>
      </c>
      <c r="H152" s="23">
        <v>951</v>
      </c>
      <c r="I152" s="24">
        <v>2677</v>
      </c>
    </row>
    <row r="153" spans="1:9" x14ac:dyDescent="0.3">
      <c r="A153" s="21" t="s">
        <v>142</v>
      </c>
      <c r="B153" s="22">
        <v>3</v>
      </c>
      <c r="C153" s="22">
        <v>0</v>
      </c>
      <c r="D153" s="22">
        <v>0</v>
      </c>
      <c r="E153" s="22">
        <v>2</v>
      </c>
      <c r="F153" s="22">
        <v>2</v>
      </c>
      <c r="G153" s="22">
        <v>0</v>
      </c>
      <c r="H153" s="23">
        <v>7</v>
      </c>
      <c r="I153" s="24">
        <v>16.18</v>
      </c>
    </row>
    <row r="154" spans="1:9" x14ac:dyDescent="0.3">
      <c r="A154" s="21"/>
      <c r="B154" s="23"/>
      <c r="C154" s="23"/>
      <c r="D154" s="23"/>
      <c r="E154" s="23"/>
      <c r="F154" s="23"/>
      <c r="G154" s="23"/>
      <c r="H154" s="23"/>
      <c r="I154" s="24"/>
    </row>
    <row r="155" spans="1:9" x14ac:dyDescent="0.3">
      <c r="A155" s="47" t="s">
        <v>8</v>
      </c>
      <c r="B155" s="48">
        <f t="shared" ref="B155:H155" si="6">SUM(B149:B154)</f>
        <v>141803</v>
      </c>
      <c r="C155" s="48">
        <f t="shared" si="6"/>
        <v>49</v>
      </c>
      <c r="D155" s="48">
        <f t="shared" si="6"/>
        <v>15</v>
      </c>
      <c r="E155" s="48">
        <f t="shared" si="6"/>
        <v>26262</v>
      </c>
      <c r="F155" s="48">
        <f t="shared" si="6"/>
        <v>13</v>
      </c>
      <c r="G155" s="48">
        <f t="shared" si="6"/>
        <v>0</v>
      </c>
      <c r="H155" s="48">
        <f t="shared" si="6"/>
        <v>168142</v>
      </c>
      <c r="I155" s="49">
        <f>SUM(I149:I154)</f>
        <v>478094.23</v>
      </c>
    </row>
    <row r="156" spans="1:9" ht="15" thickBot="1" x14ac:dyDescent="0.35">
      <c r="A156" s="33"/>
      <c r="B156" s="34"/>
      <c r="C156" s="34"/>
      <c r="D156" s="34"/>
      <c r="E156" s="34"/>
      <c r="F156" s="34"/>
      <c r="G156" s="34"/>
      <c r="H156" s="34"/>
      <c r="I156" s="35"/>
    </row>
    <row r="157" spans="1:9" ht="16.2" thickBot="1" x14ac:dyDescent="0.35">
      <c r="A157" s="61" t="s">
        <v>114</v>
      </c>
      <c r="B157" s="62"/>
      <c r="C157" s="62"/>
      <c r="D157" s="62"/>
      <c r="E157" s="62"/>
      <c r="F157" s="62"/>
      <c r="G157" s="63"/>
      <c r="H157" s="64">
        <f>+$H$4</f>
        <v>2594965.73</v>
      </c>
      <c r="I157" s="68"/>
    </row>
    <row r="158" spans="1:9" ht="15.6" x14ac:dyDescent="0.3">
      <c r="A158" s="18" t="s">
        <v>32</v>
      </c>
      <c r="B158" s="19" t="s">
        <v>33</v>
      </c>
      <c r="C158" s="19" t="s">
        <v>34</v>
      </c>
      <c r="D158" s="19" t="s">
        <v>35</v>
      </c>
      <c r="E158" s="19" t="s">
        <v>36</v>
      </c>
      <c r="F158" s="19" t="s">
        <v>37</v>
      </c>
      <c r="G158" s="19" t="s">
        <v>38</v>
      </c>
      <c r="H158" s="19" t="s">
        <v>8</v>
      </c>
      <c r="I158" s="20" t="s">
        <v>39</v>
      </c>
    </row>
    <row r="159" spans="1:9" x14ac:dyDescent="0.3">
      <c r="A159" s="21" t="s">
        <v>40</v>
      </c>
      <c r="B159" s="22">
        <v>-3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3">
        <v>-3</v>
      </c>
      <c r="I159" s="24">
        <v>-27.14</v>
      </c>
    </row>
    <row r="160" spans="1:9" x14ac:dyDescent="0.3">
      <c r="A160" s="21" t="s">
        <v>41</v>
      </c>
      <c r="B160" s="22">
        <v>99148</v>
      </c>
      <c r="C160" s="22">
        <v>283</v>
      </c>
      <c r="D160" s="22">
        <v>270</v>
      </c>
      <c r="E160" s="22">
        <v>133</v>
      </c>
      <c r="F160" s="22">
        <v>74</v>
      </c>
      <c r="G160" s="22">
        <v>83</v>
      </c>
      <c r="H160" s="23">
        <v>99991</v>
      </c>
      <c r="I160" s="24">
        <v>766200.41</v>
      </c>
    </row>
    <row r="161" spans="1:9" x14ac:dyDescent="0.3">
      <c r="A161" s="21" t="s">
        <v>42</v>
      </c>
      <c r="B161" s="22">
        <v>9486</v>
      </c>
      <c r="C161" s="22">
        <v>38</v>
      </c>
      <c r="D161" s="22">
        <v>71</v>
      </c>
      <c r="E161" s="22">
        <v>13</v>
      </c>
      <c r="F161" s="22">
        <v>10</v>
      </c>
      <c r="G161" s="22">
        <v>14</v>
      </c>
      <c r="H161" s="23">
        <v>9632</v>
      </c>
      <c r="I161" s="24">
        <v>75189.45</v>
      </c>
    </row>
    <row r="162" spans="1:9" x14ac:dyDescent="0.3">
      <c r="A162" s="21" t="s">
        <v>44</v>
      </c>
      <c r="B162" s="22">
        <v>2078</v>
      </c>
      <c r="C162" s="22">
        <v>140</v>
      </c>
      <c r="D162" s="22">
        <v>228</v>
      </c>
      <c r="E162" s="22">
        <v>100</v>
      </c>
      <c r="F162" s="22">
        <v>28</v>
      </c>
      <c r="G162" s="22">
        <v>46</v>
      </c>
      <c r="H162" s="23">
        <v>2620</v>
      </c>
      <c r="I162" s="24">
        <v>20708.18</v>
      </c>
    </row>
    <row r="163" spans="1:9" x14ac:dyDescent="0.3">
      <c r="A163" s="21" t="s">
        <v>47</v>
      </c>
      <c r="B163" s="22">
        <v>1060</v>
      </c>
      <c r="C163" s="22">
        <v>1</v>
      </c>
      <c r="D163" s="22">
        <v>1</v>
      </c>
      <c r="E163" s="22">
        <v>0</v>
      </c>
      <c r="F163" s="22">
        <v>0</v>
      </c>
      <c r="G163" s="22">
        <v>1</v>
      </c>
      <c r="H163" s="23">
        <v>1063</v>
      </c>
      <c r="I163" s="24">
        <v>8383.5</v>
      </c>
    </row>
    <row r="164" spans="1:9" x14ac:dyDescent="0.3">
      <c r="A164" s="21" t="s">
        <v>49</v>
      </c>
      <c r="B164" s="22">
        <v>1880</v>
      </c>
      <c r="C164" s="22">
        <v>1033</v>
      </c>
      <c r="D164" s="22">
        <v>677</v>
      </c>
      <c r="E164" s="22">
        <v>205</v>
      </c>
      <c r="F164" s="22">
        <v>68</v>
      </c>
      <c r="G164" s="22">
        <v>90</v>
      </c>
      <c r="H164" s="23">
        <v>3953</v>
      </c>
      <c r="I164" s="24">
        <v>28502.14</v>
      </c>
    </row>
    <row r="165" spans="1:9" x14ac:dyDescent="0.3">
      <c r="A165" s="21" t="s">
        <v>50</v>
      </c>
      <c r="B165" s="22">
        <v>805</v>
      </c>
      <c r="C165" s="22">
        <v>128</v>
      </c>
      <c r="D165" s="22">
        <v>630</v>
      </c>
      <c r="E165" s="22">
        <v>0</v>
      </c>
      <c r="F165" s="22">
        <v>0</v>
      </c>
      <c r="G165" s="22">
        <v>0</v>
      </c>
      <c r="H165" s="23">
        <v>1563</v>
      </c>
      <c r="I165" s="24">
        <v>12174.41</v>
      </c>
    </row>
    <row r="166" spans="1:9" x14ac:dyDescent="0.3">
      <c r="A166" s="21" t="s">
        <v>53</v>
      </c>
      <c r="B166" s="22">
        <v>379</v>
      </c>
      <c r="C166" s="22">
        <v>9</v>
      </c>
      <c r="D166" s="22">
        <v>7</v>
      </c>
      <c r="E166" s="22">
        <v>0</v>
      </c>
      <c r="F166" s="22">
        <v>0</v>
      </c>
      <c r="G166" s="22">
        <v>11</v>
      </c>
      <c r="H166" s="23">
        <v>406</v>
      </c>
      <c r="I166" s="24">
        <v>3313.36</v>
      </c>
    </row>
    <row r="167" spans="1:9" x14ac:dyDescent="0.3">
      <c r="A167" s="21" t="s">
        <v>135</v>
      </c>
      <c r="B167" s="22">
        <v>1678</v>
      </c>
      <c r="C167" s="22">
        <v>365</v>
      </c>
      <c r="D167" s="22">
        <v>25</v>
      </c>
      <c r="E167" s="22">
        <v>6</v>
      </c>
      <c r="F167" s="22">
        <v>3</v>
      </c>
      <c r="G167" s="22">
        <v>1</v>
      </c>
      <c r="H167" s="23">
        <v>2078</v>
      </c>
      <c r="I167" s="24">
        <v>16082.82</v>
      </c>
    </row>
    <row r="168" spans="1:9" x14ac:dyDescent="0.3">
      <c r="A168" s="21"/>
      <c r="B168" s="23"/>
      <c r="C168" s="23"/>
      <c r="D168" s="23"/>
      <c r="E168" s="23"/>
      <c r="F168" s="23"/>
      <c r="G168" s="23"/>
      <c r="H168" s="23"/>
      <c r="I168" s="24"/>
    </row>
    <row r="169" spans="1:9" x14ac:dyDescent="0.3">
      <c r="A169" s="21"/>
      <c r="B169" s="23"/>
      <c r="C169" s="23"/>
      <c r="D169" s="23"/>
      <c r="E169" s="23"/>
      <c r="F169" s="23"/>
      <c r="G169" s="23"/>
      <c r="H169" s="23"/>
      <c r="I169" s="24"/>
    </row>
    <row r="170" spans="1:9" x14ac:dyDescent="0.3">
      <c r="A170" s="47" t="s">
        <v>8</v>
      </c>
      <c r="B170" s="48">
        <f>SUM(B159:B169)</f>
        <v>116511</v>
      </c>
      <c r="C170" s="48">
        <f t="shared" ref="C170:H170" si="7">SUM(C159:C167)</f>
        <v>1997</v>
      </c>
      <c r="D170" s="48">
        <f t="shared" si="7"/>
        <v>1909</v>
      </c>
      <c r="E170" s="48">
        <f t="shared" si="7"/>
        <v>457</v>
      </c>
      <c r="F170" s="48">
        <f t="shared" si="7"/>
        <v>183</v>
      </c>
      <c r="G170" s="48">
        <f t="shared" si="7"/>
        <v>246</v>
      </c>
      <c r="H170" s="48">
        <f t="shared" si="7"/>
        <v>121303</v>
      </c>
      <c r="I170" s="49">
        <f>SUM(I159:I169)</f>
        <v>930527.13</v>
      </c>
    </row>
    <row r="171" spans="1:9" ht="15" thickBot="1" x14ac:dyDescent="0.35">
      <c r="A171" s="33"/>
      <c r="B171" s="34"/>
      <c r="C171" s="34"/>
      <c r="D171" s="34"/>
      <c r="E171" s="34"/>
      <c r="F171" s="34"/>
      <c r="G171" s="34"/>
      <c r="H171" s="34"/>
      <c r="I171" s="35"/>
    </row>
    <row r="172" spans="1:9" ht="16.2" thickBot="1" x14ac:dyDescent="0.35">
      <c r="A172" s="61" t="s">
        <v>115</v>
      </c>
      <c r="B172" s="62"/>
      <c r="C172" s="62"/>
      <c r="D172" s="62"/>
      <c r="E172" s="62"/>
      <c r="F172" s="62"/>
      <c r="G172" s="63"/>
      <c r="H172" s="64">
        <f>+$H$4</f>
        <v>2594965.73</v>
      </c>
      <c r="I172" s="63"/>
    </row>
    <row r="173" spans="1:9" ht="15.6" x14ac:dyDescent="0.3">
      <c r="A173" s="18" t="s">
        <v>32</v>
      </c>
      <c r="B173" s="19" t="s">
        <v>33</v>
      </c>
      <c r="C173" s="19" t="s">
        <v>34</v>
      </c>
      <c r="D173" s="19" t="s">
        <v>35</v>
      </c>
      <c r="E173" s="19" t="s">
        <v>36</v>
      </c>
      <c r="F173" s="19" t="s">
        <v>37</v>
      </c>
      <c r="G173" s="19" t="s">
        <v>38</v>
      </c>
      <c r="H173" s="19" t="s">
        <v>8</v>
      </c>
      <c r="I173" s="20" t="s">
        <v>39</v>
      </c>
    </row>
    <row r="174" spans="1:9" x14ac:dyDescent="0.3">
      <c r="A174" s="21" t="s">
        <v>40</v>
      </c>
      <c r="B174" s="22">
        <v>10488</v>
      </c>
      <c r="C174" s="22">
        <v>34</v>
      </c>
      <c r="D174" s="22">
        <v>32</v>
      </c>
      <c r="E174" s="22">
        <v>2</v>
      </c>
      <c r="F174" s="22">
        <v>0</v>
      </c>
      <c r="G174" s="22">
        <v>1</v>
      </c>
      <c r="H174" s="23">
        <v>10557</v>
      </c>
      <c r="I174" s="24">
        <v>214113.05</v>
      </c>
    </row>
    <row r="175" spans="1:9" x14ac:dyDescent="0.3">
      <c r="A175" s="21" t="s">
        <v>41</v>
      </c>
      <c r="B175" s="22">
        <v>61002</v>
      </c>
      <c r="C175" s="22">
        <v>1705</v>
      </c>
      <c r="D175" s="22">
        <v>1304</v>
      </c>
      <c r="E175" s="22">
        <v>250</v>
      </c>
      <c r="F175" s="22">
        <v>36</v>
      </c>
      <c r="G175" s="22">
        <v>183</v>
      </c>
      <c r="H175" s="23">
        <v>64480</v>
      </c>
      <c r="I175" s="24">
        <v>1573559.05</v>
      </c>
    </row>
    <row r="176" spans="1:9" x14ac:dyDescent="0.3">
      <c r="A176" s="21" t="s">
        <v>42</v>
      </c>
      <c r="B176" s="22">
        <v>12557</v>
      </c>
      <c r="C176" s="22">
        <v>3365</v>
      </c>
      <c r="D176" s="22">
        <v>2021</v>
      </c>
      <c r="E176" s="22">
        <v>325</v>
      </c>
      <c r="F176" s="22">
        <v>82</v>
      </c>
      <c r="G176" s="22">
        <v>283</v>
      </c>
      <c r="H176" s="23">
        <v>18633</v>
      </c>
      <c r="I176" s="24">
        <v>487339.45</v>
      </c>
    </row>
    <row r="177" spans="1:9" x14ac:dyDescent="0.3">
      <c r="A177" s="21" t="s">
        <v>44</v>
      </c>
      <c r="B177" s="22">
        <v>29115</v>
      </c>
      <c r="C177" s="22">
        <v>9144</v>
      </c>
      <c r="D177" s="22">
        <v>5143</v>
      </c>
      <c r="E177" s="22">
        <v>1792</v>
      </c>
      <c r="F177" s="22">
        <v>449</v>
      </c>
      <c r="G177" s="22">
        <v>818</v>
      </c>
      <c r="H177" s="23">
        <v>46461</v>
      </c>
      <c r="I177" s="24">
        <v>1394448.36</v>
      </c>
    </row>
    <row r="178" spans="1:9" x14ac:dyDescent="0.3">
      <c r="A178" s="21" t="s">
        <v>45</v>
      </c>
      <c r="B178" s="22">
        <v>167</v>
      </c>
      <c r="C178" s="22">
        <v>1</v>
      </c>
      <c r="D178" s="22">
        <v>0</v>
      </c>
      <c r="E178" s="22">
        <v>0</v>
      </c>
      <c r="F178" s="22">
        <v>0</v>
      </c>
      <c r="G178" s="22">
        <v>0</v>
      </c>
      <c r="H178" s="23">
        <v>168</v>
      </c>
      <c r="I178" s="24">
        <v>2681.41</v>
      </c>
    </row>
    <row r="179" spans="1:9" x14ac:dyDescent="0.3">
      <c r="A179" s="21" t="s">
        <v>46</v>
      </c>
      <c r="B179" s="22">
        <v>47</v>
      </c>
      <c r="C179" s="22">
        <v>0</v>
      </c>
      <c r="D179" s="22">
        <v>0</v>
      </c>
      <c r="E179" s="22">
        <v>0</v>
      </c>
      <c r="F179" s="22">
        <v>0</v>
      </c>
      <c r="G179" s="22">
        <v>0</v>
      </c>
      <c r="H179" s="23">
        <v>47</v>
      </c>
      <c r="I179" s="24">
        <v>727.27</v>
      </c>
    </row>
    <row r="180" spans="1:9" x14ac:dyDescent="0.3">
      <c r="A180" s="21" t="s">
        <v>47</v>
      </c>
      <c r="B180" s="22">
        <v>16</v>
      </c>
      <c r="C180" s="22">
        <v>1</v>
      </c>
      <c r="D180" s="22">
        <v>0</v>
      </c>
      <c r="E180" s="22">
        <v>1</v>
      </c>
      <c r="F180" s="22">
        <v>0</v>
      </c>
      <c r="G180" s="22">
        <v>0</v>
      </c>
      <c r="H180" s="23">
        <v>18</v>
      </c>
      <c r="I180" s="24">
        <v>445.95</v>
      </c>
    </row>
    <row r="181" spans="1:9" x14ac:dyDescent="0.3">
      <c r="A181" s="21" t="s">
        <v>49</v>
      </c>
      <c r="B181" s="22">
        <v>117</v>
      </c>
      <c r="C181" s="22">
        <v>62</v>
      </c>
      <c r="D181" s="22">
        <v>15</v>
      </c>
      <c r="E181" s="22">
        <v>0</v>
      </c>
      <c r="F181" s="22">
        <v>0</v>
      </c>
      <c r="G181" s="22">
        <v>1</v>
      </c>
      <c r="H181" s="23">
        <v>195</v>
      </c>
      <c r="I181" s="24">
        <v>5595.55</v>
      </c>
    </row>
    <row r="182" spans="1:9" x14ac:dyDescent="0.3">
      <c r="A182" s="21" t="s">
        <v>50</v>
      </c>
      <c r="B182" s="22">
        <v>644</v>
      </c>
      <c r="C182" s="22">
        <v>285</v>
      </c>
      <c r="D182" s="22">
        <v>278</v>
      </c>
      <c r="E182" s="22">
        <v>0</v>
      </c>
      <c r="F182" s="22">
        <v>0</v>
      </c>
      <c r="G182" s="22">
        <v>0</v>
      </c>
      <c r="H182" s="23">
        <v>1207</v>
      </c>
      <c r="I182" s="24">
        <v>36595.050000000003</v>
      </c>
    </row>
    <row r="183" spans="1:9" x14ac:dyDescent="0.3">
      <c r="A183" s="21" t="s">
        <v>52</v>
      </c>
      <c r="B183" s="22">
        <v>5</v>
      </c>
      <c r="C183" s="22">
        <v>0</v>
      </c>
      <c r="D183" s="22">
        <v>0</v>
      </c>
      <c r="E183" s="22">
        <v>7</v>
      </c>
      <c r="F183" s="22">
        <v>0</v>
      </c>
      <c r="G183" s="22">
        <v>0</v>
      </c>
      <c r="H183" s="23">
        <v>12</v>
      </c>
      <c r="I183" s="24">
        <v>515.64</v>
      </c>
    </row>
    <row r="184" spans="1:9" x14ac:dyDescent="0.3">
      <c r="A184" s="21" t="s">
        <v>53</v>
      </c>
      <c r="B184" s="22">
        <v>139</v>
      </c>
      <c r="C184" s="22">
        <v>33</v>
      </c>
      <c r="D184" s="22">
        <v>14</v>
      </c>
      <c r="E184" s="22">
        <v>120</v>
      </c>
      <c r="F184" s="22">
        <v>14</v>
      </c>
      <c r="G184" s="22">
        <v>168</v>
      </c>
      <c r="H184" s="23">
        <v>488</v>
      </c>
      <c r="I184" s="24">
        <v>21218.5</v>
      </c>
    </row>
    <row r="185" spans="1:9" x14ac:dyDescent="0.3">
      <c r="A185" s="21" t="s">
        <v>135</v>
      </c>
      <c r="B185" s="22">
        <v>742</v>
      </c>
      <c r="C185" s="22">
        <v>460</v>
      </c>
      <c r="D185" s="22">
        <v>0</v>
      </c>
      <c r="E185" s="22">
        <v>0</v>
      </c>
      <c r="F185" s="22">
        <v>0</v>
      </c>
      <c r="G185" s="22">
        <v>0</v>
      </c>
      <c r="H185" s="23">
        <v>1202</v>
      </c>
      <c r="I185" s="24">
        <v>33019.550000000003</v>
      </c>
    </row>
    <row r="186" spans="1:9" x14ac:dyDescent="0.3">
      <c r="A186" s="21" t="s">
        <v>56</v>
      </c>
      <c r="B186" s="22">
        <v>0</v>
      </c>
      <c r="C186" s="22">
        <v>6</v>
      </c>
      <c r="D186" s="22">
        <v>9</v>
      </c>
      <c r="E186" s="22">
        <v>0</v>
      </c>
      <c r="F186" s="22">
        <v>0</v>
      </c>
      <c r="G186" s="22">
        <v>0</v>
      </c>
      <c r="H186" s="23">
        <v>15</v>
      </c>
      <c r="I186" s="24">
        <v>647.32000000000005</v>
      </c>
    </row>
    <row r="187" spans="1:9" x14ac:dyDescent="0.3">
      <c r="A187" s="21" t="s">
        <v>142</v>
      </c>
      <c r="B187" s="22">
        <v>3805</v>
      </c>
      <c r="C187" s="22">
        <v>88</v>
      </c>
      <c r="D187" s="22">
        <v>46</v>
      </c>
      <c r="E187" s="22">
        <v>6</v>
      </c>
      <c r="F187" s="22">
        <v>0</v>
      </c>
      <c r="G187" s="22">
        <v>0</v>
      </c>
      <c r="H187" s="23">
        <v>3945</v>
      </c>
      <c r="I187" s="24">
        <v>75786.73</v>
      </c>
    </row>
    <row r="188" spans="1:9" x14ac:dyDescent="0.3">
      <c r="A188" s="21"/>
      <c r="B188" s="23"/>
      <c r="C188" s="23"/>
      <c r="D188" s="23"/>
      <c r="E188" s="23"/>
      <c r="F188" s="23"/>
      <c r="G188" s="23"/>
      <c r="H188" s="23"/>
      <c r="I188" s="24"/>
    </row>
    <row r="189" spans="1:9" x14ac:dyDescent="0.3">
      <c r="A189" s="21"/>
      <c r="B189" s="23"/>
      <c r="C189" s="23"/>
      <c r="D189" s="23"/>
      <c r="E189" s="23"/>
      <c r="F189" s="23"/>
      <c r="G189" s="23"/>
      <c r="H189" s="23"/>
      <c r="I189" s="24"/>
    </row>
    <row r="190" spans="1:9" x14ac:dyDescent="0.3">
      <c r="A190" s="21"/>
      <c r="B190" s="23"/>
      <c r="C190" s="23"/>
      <c r="D190" s="23"/>
      <c r="E190" s="23"/>
      <c r="F190" s="23"/>
      <c r="G190" s="23"/>
      <c r="H190" s="23"/>
      <c r="I190" s="24"/>
    </row>
    <row r="191" spans="1:9" x14ac:dyDescent="0.3">
      <c r="A191" s="47" t="s">
        <v>8</v>
      </c>
      <c r="B191" s="48">
        <f t="shared" ref="B191:H191" si="8">SUM(B174:B190)</f>
        <v>118844</v>
      </c>
      <c r="C191" s="48">
        <f t="shared" si="8"/>
        <v>15184</v>
      </c>
      <c r="D191" s="48">
        <f t="shared" si="8"/>
        <v>8862</v>
      </c>
      <c r="E191" s="48">
        <f t="shared" si="8"/>
        <v>2503</v>
      </c>
      <c r="F191" s="48">
        <f t="shared" si="8"/>
        <v>581</v>
      </c>
      <c r="G191" s="48">
        <f t="shared" si="8"/>
        <v>1454</v>
      </c>
      <c r="H191" s="48">
        <f t="shared" si="8"/>
        <v>147428</v>
      </c>
      <c r="I191" s="49">
        <f>SUM(I174:I190)</f>
        <v>3846692.88</v>
      </c>
    </row>
    <row r="192" spans="1:9" ht="15" thickBot="1" x14ac:dyDescent="0.35">
      <c r="A192" s="33"/>
      <c r="B192" s="34"/>
      <c r="C192" s="34"/>
      <c r="D192" s="34"/>
      <c r="E192" s="34"/>
      <c r="F192" s="34"/>
      <c r="G192" s="34"/>
      <c r="H192" s="34"/>
      <c r="I192" s="35"/>
    </row>
    <row r="193" spans="1:9" ht="16.2" thickBot="1" x14ac:dyDescent="0.35">
      <c r="A193" s="61" t="s">
        <v>71</v>
      </c>
      <c r="B193" s="62"/>
      <c r="C193" s="62"/>
      <c r="D193" s="62"/>
      <c r="E193" s="62"/>
      <c r="F193" s="62"/>
      <c r="G193" s="63"/>
      <c r="H193" s="64">
        <f>+$H$4</f>
        <v>2594965.73</v>
      </c>
      <c r="I193" s="63"/>
    </row>
    <row r="194" spans="1:9" ht="15.6" x14ac:dyDescent="0.3">
      <c r="A194" s="18" t="s">
        <v>32</v>
      </c>
      <c r="B194" s="19" t="s">
        <v>33</v>
      </c>
      <c r="C194" s="19" t="s">
        <v>34</v>
      </c>
      <c r="D194" s="19" t="s">
        <v>35</v>
      </c>
      <c r="E194" s="19" t="s">
        <v>36</v>
      </c>
      <c r="F194" s="19" t="s">
        <v>37</v>
      </c>
      <c r="G194" s="19" t="s">
        <v>38</v>
      </c>
      <c r="H194" s="19" t="s">
        <v>8</v>
      </c>
      <c r="I194" s="20" t="s">
        <v>39</v>
      </c>
    </row>
    <row r="195" spans="1:9" x14ac:dyDescent="0.3">
      <c r="A195" s="21"/>
      <c r="B195" s="23"/>
      <c r="C195" s="23"/>
      <c r="D195" s="23"/>
      <c r="E195" s="23"/>
      <c r="F195" s="23"/>
      <c r="G195" s="23"/>
      <c r="H195" s="23"/>
      <c r="I195" s="24"/>
    </row>
    <row r="196" spans="1:9" x14ac:dyDescent="0.3">
      <c r="A196" s="21" t="s">
        <v>8</v>
      </c>
      <c r="B196" s="23">
        <f t="shared" ref="B196:I196" si="9">SUM(B195:B195)</f>
        <v>0</v>
      </c>
      <c r="C196" s="23">
        <f t="shared" si="9"/>
        <v>0</v>
      </c>
      <c r="D196" s="23">
        <f t="shared" si="9"/>
        <v>0</v>
      </c>
      <c r="E196" s="23">
        <f t="shared" si="9"/>
        <v>0</v>
      </c>
      <c r="F196" s="23">
        <f t="shared" si="9"/>
        <v>0</v>
      </c>
      <c r="G196" s="23">
        <f t="shared" si="9"/>
        <v>0</v>
      </c>
      <c r="H196" s="23">
        <f t="shared" si="9"/>
        <v>0</v>
      </c>
      <c r="I196" s="24">
        <f t="shared" si="9"/>
        <v>0</v>
      </c>
    </row>
    <row r="197" spans="1:9" x14ac:dyDescent="0.3">
      <c r="A197" s="25"/>
      <c r="B197" s="27"/>
      <c r="C197" s="27"/>
      <c r="D197" s="27"/>
      <c r="E197" s="27"/>
      <c r="F197" s="27"/>
      <c r="G197" s="27"/>
      <c r="H197" s="27"/>
      <c r="I197" s="28"/>
    </row>
    <row r="198" spans="1:9" ht="15" thickBot="1" x14ac:dyDescent="0.35">
      <c r="A198" s="25"/>
      <c r="B198" s="27"/>
      <c r="C198" s="27"/>
      <c r="D198" s="27"/>
      <c r="E198" s="27"/>
      <c r="F198" s="27"/>
      <c r="G198" s="27"/>
      <c r="H198" s="27"/>
      <c r="I198" s="28"/>
    </row>
    <row r="199" spans="1:9" ht="16.2" thickBot="1" x14ac:dyDescent="0.35">
      <c r="A199" s="61" t="s">
        <v>72</v>
      </c>
      <c r="B199" s="62"/>
      <c r="C199" s="62"/>
      <c r="D199" s="62"/>
      <c r="E199" s="62"/>
      <c r="F199" s="62"/>
      <c r="G199" s="63"/>
      <c r="H199" s="64">
        <f>+$H$4</f>
        <v>2594965.73</v>
      </c>
      <c r="I199" s="63"/>
    </row>
    <row r="200" spans="1:9" ht="15.6" x14ac:dyDescent="0.3">
      <c r="A200" s="18" t="s">
        <v>32</v>
      </c>
      <c r="B200" s="19" t="s">
        <v>33</v>
      </c>
      <c r="C200" s="19" t="s">
        <v>34</v>
      </c>
      <c r="D200" s="19" t="s">
        <v>35</v>
      </c>
      <c r="E200" s="19" t="s">
        <v>36</v>
      </c>
      <c r="F200" s="19" t="s">
        <v>37</v>
      </c>
      <c r="G200" s="19" t="s">
        <v>38</v>
      </c>
      <c r="H200" s="19" t="s">
        <v>8</v>
      </c>
      <c r="I200" s="20" t="s">
        <v>39</v>
      </c>
    </row>
    <row r="201" spans="1:9" x14ac:dyDescent="0.3">
      <c r="A201" s="21" t="s">
        <v>40</v>
      </c>
      <c r="B201" s="22">
        <v>1792</v>
      </c>
      <c r="C201" s="22">
        <v>14</v>
      </c>
      <c r="D201" s="22">
        <v>9</v>
      </c>
      <c r="E201" s="22">
        <v>1</v>
      </c>
      <c r="F201" s="22">
        <v>1</v>
      </c>
      <c r="G201" s="22">
        <v>1</v>
      </c>
      <c r="H201" s="23">
        <v>1818</v>
      </c>
      <c r="I201" s="24">
        <v>72051.09</v>
      </c>
    </row>
    <row r="202" spans="1:9" x14ac:dyDescent="0.3">
      <c r="A202" s="21" t="s">
        <v>41</v>
      </c>
      <c r="B202" s="22">
        <v>25559</v>
      </c>
      <c r="C202" s="22">
        <v>1010</v>
      </c>
      <c r="D202" s="22">
        <v>946</v>
      </c>
      <c r="E202" s="22">
        <v>158</v>
      </c>
      <c r="F202" s="22">
        <v>39</v>
      </c>
      <c r="G202" s="22">
        <v>251</v>
      </c>
      <c r="H202" s="23">
        <v>27963</v>
      </c>
      <c r="I202" s="24">
        <v>1397424.91</v>
      </c>
    </row>
    <row r="203" spans="1:9" x14ac:dyDescent="0.3">
      <c r="A203" s="21" t="s">
        <v>42</v>
      </c>
      <c r="B203" s="22">
        <v>9467</v>
      </c>
      <c r="C203" s="22">
        <v>2131</v>
      </c>
      <c r="D203" s="22">
        <v>1115</v>
      </c>
      <c r="E203" s="22">
        <v>225</v>
      </c>
      <c r="F203" s="22">
        <v>69</v>
      </c>
      <c r="G203" s="22">
        <v>222</v>
      </c>
      <c r="H203" s="23">
        <v>13229</v>
      </c>
      <c r="I203" s="24">
        <v>689992.91</v>
      </c>
    </row>
    <row r="204" spans="1:9" x14ac:dyDescent="0.3">
      <c r="A204" s="21" t="s">
        <v>44</v>
      </c>
      <c r="B204" s="22">
        <v>15459</v>
      </c>
      <c r="C204" s="22">
        <v>5901</v>
      </c>
      <c r="D204" s="22">
        <v>3623</v>
      </c>
      <c r="E204" s="22">
        <v>1868</v>
      </c>
      <c r="F204" s="22">
        <v>341</v>
      </c>
      <c r="G204" s="22">
        <v>836</v>
      </c>
      <c r="H204" s="23">
        <v>28028</v>
      </c>
      <c r="I204" s="24">
        <v>1789803.95</v>
      </c>
    </row>
    <row r="205" spans="1:9" x14ac:dyDescent="0.3">
      <c r="A205" s="21" t="s">
        <v>45</v>
      </c>
      <c r="B205" s="22">
        <v>18</v>
      </c>
      <c r="C205" s="22">
        <v>2</v>
      </c>
      <c r="D205" s="22">
        <v>0</v>
      </c>
      <c r="E205" s="22">
        <v>0</v>
      </c>
      <c r="F205" s="22">
        <v>0</v>
      </c>
      <c r="G205" s="22">
        <v>0</v>
      </c>
      <c r="H205" s="23">
        <v>20</v>
      </c>
      <c r="I205" s="24">
        <v>658.36</v>
      </c>
    </row>
    <row r="206" spans="1:9" x14ac:dyDescent="0.3">
      <c r="A206" s="21" t="s">
        <v>46</v>
      </c>
      <c r="B206" s="22">
        <v>5</v>
      </c>
      <c r="C206" s="22">
        <v>0</v>
      </c>
      <c r="D206" s="22">
        <v>0</v>
      </c>
      <c r="E206" s="22">
        <v>0</v>
      </c>
      <c r="F206" s="22">
        <v>0</v>
      </c>
      <c r="G206" s="22">
        <v>0</v>
      </c>
      <c r="H206" s="23">
        <v>5</v>
      </c>
      <c r="I206" s="24">
        <v>203.64</v>
      </c>
    </row>
    <row r="207" spans="1:9" x14ac:dyDescent="0.3">
      <c r="A207" s="21" t="s">
        <v>47</v>
      </c>
      <c r="B207" s="22">
        <v>84</v>
      </c>
      <c r="C207" s="22">
        <v>11</v>
      </c>
      <c r="D207" s="22">
        <v>11</v>
      </c>
      <c r="E207" s="22">
        <v>0</v>
      </c>
      <c r="F207" s="22">
        <v>3</v>
      </c>
      <c r="G207" s="22">
        <v>0</v>
      </c>
      <c r="H207" s="23">
        <v>109</v>
      </c>
      <c r="I207" s="24">
        <v>5791.73</v>
      </c>
    </row>
    <row r="208" spans="1:9" x14ac:dyDescent="0.3">
      <c r="A208" s="21" t="s">
        <v>48</v>
      </c>
      <c r="B208" s="22">
        <v>1</v>
      </c>
      <c r="C208" s="22">
        <v>1</v>
      </c>
      <c r="D208" s="22">
        <v>0</v>
      </c>
      <c r="E208" s="22">
        <v>0</v>
      </c>
      <c r="F208" s="22">
        <v>0</v>
      </c>
      <c r="G208" s="22">
        <v>0</v>
      </c>
      <c r="H208" s="23">
        <v>2</v>
      </c>
      <c r="I208" s="24">
        <v>96.45</v>
      </c>
    </row>
    <row r="209" spans="1:9" x14ac:dyDescent="0.3">
      <c r="A209" s="21" t="s">
        <v>49</v>
      </c>
      <c r="B209" s="22">
        <v>112</v>
      </c>
      <c r="C209" s="22">
        <v>72</v>
      </c>
      <c r="D209" s="22">
        <v>41</v>
      </c>
      <c r="E209" s="22">
        <v>7</v>
      </c>
      <c r="F209" s="22">
        <v>2</v>
      </c>
      <c r="G209" s="22">
        <v>5</v>
      </c>
      <c r="H209" s="23">
        <v>239</v>
      </c>
      <c r="I209" s="24">
        <v>17015.64</v>
      </c>
    </row>
    <row r="210" spans="1:9" x14ac:dyDescent="0.3">
      <c r="A210" s="21" t="s">
        <v>50</v>
      </c>
      <c r="B210" s="22">
        <v>299</v>
      </c>
      <c r="C210" s="22">
        <v>435</v>
      </c>
      <c r="D210" s="22">
        <v>422</v>
      </c>
      <c r="E210" s="22">
        <v>0</v>
      </c>
      <c r="F210" s="22">
        <v>0</v>
      </c>
      <c r="G210" s="22">
        <v>0</v>
      </c>
      <c r="H210" s="23">
        <v>1156</v>
      </c>
      <c r="I210" s="24">
        <v>80952.5</v>
      </c>
    </row>
    <row r="211" spans="1:9" x14ac:dyDescent="0.3">
      <c r="A211" s="21" t="s">
        <v>52</v>
      </c>
      <c r="B211" s="22">
        <v>6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3">
        <v>6</v>
      </c>
      <c r="I211" s="24">
        <v>261.82</v>
      </c>
    </row>
    <row r="212" spans="1:9" x14ac:dyDescent="0.3">
      <c r="A212" s="21" t="s">
        <v>53</v>
      </c>
      <c r="B212" s="22">
        <v>75</v>
      </c>
      <c r="C212" s="22">
        <v>47</v>
      </c>
      <c r="D212" s="22">
        <v>67</v>
      </c>
      <c r="E212" s="22">
        <v>85</v>
      </c>
      <c r="F212" s="22">
        <v>8</v>
      </c>
      <c r="G212" s="22">
        <v>283</v>
      </c>
      <c r="H212" s="23">
        <v>565</v>
      </c>
      <c r="I212" s="24">
        <v>58495.23</v>
      </c>
    </row>
    <row r="213" spans="1:9" x14ac:dyDescent="0.3">
      <c r="A213" s="21" t="s">
        <v>135</v>
      </c>
      <c r="B213" s="22">
        <v>526</v>
      </c>
      <c r="C213" s="22">
        <v>821</v>
      </c>
      <c r="D213" s="22">
        <v>0</v>
      </c>
      <c r="E213" s="22">
        <v>0</v>
      </c>
      <c r="F213" s="22">
        <v>0</v>
      </c>
      <c r="G213" s="22">
        <v>0</v>
      </c>
      <c r="H213" s="23">
        <v>1347</v>
      </c>
      <c r="I213" s="24">
        <v>78119.27</v>
      </c>
    </row>
    <row r="214" spans="1:9" x14ac:dyDescent="0.3">
      <c r="A214" s="21" t="s">
        <v>142</v>
      </c>
      <c r="B214" s="22">
        <v>1205</v>
      </c>
      <c r="C214" s="22">
        <v>27</v>
      </c>
      <c r="D214" s="22">
        <v>13</v>
      </c>
      <c r="E214" s="22">
        <v>0</v>
      </c>
      <c r="F214" s="22">
        <v>0</v>
      </c>
      <c r="G214" s="22">
        <v>0</v>
      </c>
      <c r="H214" s="23">
        <v>1245</v>
      </c>
      <c r="I214" s="24">
        <v>49270.36</v>
      </c>
    </row>
    <row r="215" spans="1:9" x14ac:dyDescent="0.3">
      <c r="A215" s="21"/>
      <c r="B215" s="23"/>
      <c r="C215" s="23"/>
      <c r="D215" s="23"/>
      <c r="E215" s="23"/>
      <c r="F215" s="23"/>
      <c r="G215" s="23"/>
      <c r="H215" s="23"/>
      <c r="I215" s="24"/>
    </row>
    <row r="216" spans="1:9" x14ac:dyDescent="0.3">
      <c r="A216" s="21"/>
      <c r="B216" s="23"/>
      <c r="C216" s="23"/>
      <c r="D216" s="23"/>
      <c r="E216" s="23"/>
      <c r="F216" s="23"/>
      <c r="G216" s="23"/>
      <c r="H216" s="23"/>
      <c r="I216" s="24"/>
    </row>
    <row r="217" spans="1:9" x14ac:dyDescent="0.3">
      <c r="A217" s="21"/>
      <c r="B217" s="23"/>
      <c r="C217" s="23"/>
      <c r="D217" s="23"/>
      <c r="E217" s="23"/>
      <c r="F217" s="23"/>
      <c r="G217" s="23"/>
      <c r="H217" s="23"/>
      <c r="I217" s="24"/>
    </row>
    <row r="218" spans="1:9" x14ac:dyDescent="0.3">
      <c r="A218" s="47" t="s">
        <v>8</v>
      </c>
      <c r="B218" s="48">
        <f t="shared" ref="B218:H218" si="10">SUM(B201:B217)</f>
        <v>54608</v>
      </c>
      <c r="C218" s="48">
        <f t="shared" si="10"/>
        <v>10472</v>
      </c>
      <c r="D218" s="48">
        <f t="shared" si="10"/>
        <v>6247</v>
      </c>
      <c r="E218" s="48">
        <f t="shared" si="10"/>
        <v>2344</v>
      </c>
      <c r="F218" s="48">
        <f t="shared" si="10"/>
        <v>463</v>
      </c>
      <c r="G218" s="48">
        <f t="shared" si="10"/>
        <v>1598</v>
      </c>
      <c r="H218" s="48">
        <f t="shared" si="10"/>
        <v>75732</v>
      </c>
      <c r="I218" s="49">
        <f>SUM(I201:I217)</f>
        <v>4240137.8600000003</v>
      </c>
    </row>
    <row r="219" spans="1:9" ht="15" thickBot="1" x14ac:dyDescent="0.35">
      <c r="A219" s="29"/>
      <c r="B219" s="30"/>
      <c r="C219" s="30"/>
      <c r="D219" s="30"/>
      <c r="E219" s="30"/>
      <c r="F219" s="30"/>
      <c r="G219" s="30"/>
      <c r="H219" s="30"/>
      <c r="I219" s="31"/>
    </row>
    <row r="220" spans="1:9" ht="16.2" thickBot="1" x14ac:dyDescent="0.35">
      <c r="A220" s="65" t="s">
        <v>73</v>
      </c>
      <c r="B220" s="66"/>
      <c r="C220" s="66"/>
      <c r="D220" s="66"/>
      <c r="E220" s="66"/>
      <c r="F220" s="66"/>
      <c r="G220" s="67"/>
      <c r="H220" s="64">
        <f>+$H$4</f>
        <v>2594965.73</v>
      </c>
      <c r="I220" s="68"/>
    </row>
    <row r="221" spans="1:9" ht="15.6" x14ac:dyDescent="0.3">
      <c r="A221" s="18" t="s">
        <v>32</v>
      </c>
      <c r="B221" s="19" t="s">
        <v>33</v>
      </c>
      <c r="C221" s="19" t="s">
        <v>34</v>
      </c>
      <c r="D221" s="19" t="s">
        <v>35</v>
      </c>
      <c r="E221" s="19" t="s">
        <v>36</v>
      </c>
      <c r="F221" s="19" t="s">
        <v>37</v>
      </c>
      <c r="G221" s="19" t="s">
        <v>38</v>
      </c>
      <c r="H221" s="19" t="s">
        <v>8</v>
      </c>
      <c r="I221" s="20" t="s">
        <v>39</v>
      </c>
    </row>
    <row r="222" spans="1:9" x14ac:dyDescent="0.3">
      <c r="A222" s="21"/>
      <c r="B222" s="22"/>
      <c r="C222" s="22"/>
      <c r="D222" s="22"/>
      <c r="E222" s="22"/>
      <c r="F222" s="22"/>
      <c r="G222" s="22"/>
      <c r="H222" s="23"/>
      <c r="I222" s="24"/>
    </row>
    <row r="223" spans="1:9" x14ac:dyDescent="0.3">
      <c r="A223" s="21" t="s">
        <v>8</v>
      </c>
      <c r="B223" s="23">
        <f>+B222</f>
        <v>0</v>
      </c>
      <c r="C223" s="23">
        <f t="shared" ref="C223:H223" si="11">+C222</f>
        <v>0</v>
      </c>
      <c r="D223" s="23">
        <f t="shared" si="11"/>
        <v>0</v>
      </c>
      <c r="E223" s="23">
        <f t="shared" si="11"/>
        <v>0</v>
      </c>
      <c r="F223" s="23">
        <f t="shared" si="11"/>
        <v>0</v>
      </c>
      <c r="G223" s="23">
        <f t="shared" si="11"/>
        <v>0</v>
      </c>
      <c r="H223" s="23">
        <f t="shared" si="11"/>
        <v>0</v>
      </c>
      <c r="I223" s="24">
        <f>SUM(I222)</f>
        <v>0</v>
      </c>
    </row>
    <row r="224" spans="1:9" ht="15" thickBot="1" x14ac:dyDescent="0.35">
      <c r="A224" s="25"/>
      <c r="B224" s="27"/>
      <c r="C224" s="27"/>
      <c r="D224" s="27"/>
      <c r="E224" s="27"/>
      <c r="F224" s="27"/>
      <c r="G224" s="27"/>
      <c r="H224" s="27"/>
      <c r="I224" s="28"/>
    </row>
    <row r="225" spans="1:9" ht="16.2" thickBot="1" x14ac:dyDescent="0.35">
      <c r="A225" s="61" t="s">
        <v>137</v>
      </c>
      <c r="B225" s="62"/>
      <c r="C225" s="62"/>
      <c r="D225" s="62"/>
      <c r="E225" s="62"/>
      <c r="F225" s="62"/>
      <c r="G225" s="63"/>
      <c r="H225" s="64">
        <f>+$H$4</f>
        <v>2594965.73</v>
      </c>
      <c r="I225" s="68"/>
    </row>
    <row r="226" spans="1:9" ht="15.6" x14ac:dyDescent="0.3">
      <c r="A226" s="18" t="s">
        <v>32</v>
      </c>
      <c r="B226" s="19" t="s">
        <v>33</v>
      </c>
      <c r="C226" s="19" t="s">
        <v>34</v>
      </c>
      <c r="D226" s="19" t="s">
        <v>35</v>
      </c>
      <c r="E226" s="19" t="s">
        <v>36</v>
      </c>
      <c r="F226" s="19" t="s">
        <v>37</v>
      </c>
      <c r="G226" s="19" t="s">
        <v>38</v>
      </c>
      <c r="H226" s="19" t="s">
        <v>8</v>
      </c>
      <c r="I226" s="20" t="s">
        <v>39</v>
      </c>
    </row>
    <row r="227" spans="1:9" x14ac:dyDescent="0.3">
      <c r="A227" s="21" t="s">
        <v>40</v>
      </c>
      <c r="B227" s="22">
        <v>1030200</v>
      </c>
      <c r="C227" s="22">
        <v>9089</v>
      </c>
      <c r="D227" s="22">
        <v>5369</v>
      </c>
      <c r="E227" s="22">
        <v>1717</v>
      </c>
      <c r="F227" s="22">
        <v>595</v>
      </c>
      <c r="G227" s="22">
        <v>971</v>
      </c>
      <c r="H227" s="23">
        <v>1047941</v>
      </c>
      <c r="I227" s="24">
        <v>9767573.6400000006</v>
      </c>
    </row>
    <row r="228" spans="1:9" x14ac:dyDescent="0.3">
      <c r="A228" s="21" t="s">
        <v>41</v>
      </c>
      <c r="B228" s="22">
        <v>13644</v>
      </c>
      <c r="C228" s="22">
        <v>283</v>
      </c>
      <c r="D228" s="22">
        <v>199</v>
      </c>
      <c r="E228" s="22">
        <v>90</v>
      </c>
      <c r="F228" s="22">
        <v>67</v>
      </c>
      <c r="G228" s="22">
        <v>38</v>
      </c>
      <c r="H228" s="23">
        <v>14321</v>
      </c>
      <c r="I228" s="24">
        <v>140560</v>
      </c>
    </row>
    <row r="229" spans="1:9" x14ac:dyDescent="0.3">
      <c r="A229" s="21" t="s">
        <v>42</v>
      </c>
      <c r="B229" s="22">
        <v>176189</v>
      </c>
      <c r="C229" s="22">
        <v>29976</v>
      </c>
      <c r="D229" s="22">
        <v>13435</v>
      </c>
      <c r="E229" s="22">
        <v>2539</v>
      </c>
      <c r="F229" s="22">
        <v>610</v>
      </c>
      <c r="G229" s="22">
        <v>3196</v>
      </c>
      <c r="H229" s="23">
        <v>225945</v>
      </c>
      <c r="I229" s="24">
        <v>2674250.91</v>
      </c>
    </row>
    <row r="230" spans="1:9" x14ac:dyDescent="0.3">
      <c r="A230" s="21" t="s">
        <v>44</v>
      </c>
      <c r="B230" s="22">
        <v>246161</v>
      </c>
      <c r="C230" s="22">
        <v>50781</v>
      </c>
      <c r="D230" s="22">
        <v>38570</v>
      </c>
      <c r="E230" s="22">
        <v>14625</v>
      </c>
      <c r="F230" s="22">
        <v>6883</v>
      </c>
      <c r="G230" s="22">
        <v>3829</v>
      </c>
      <c r="H230" s="23">
        <v>360849</v>
      </c>
      <c r="I230" s="24">
        <v>4923501.82</v>
      </c>
    </row>
    <row r="231" spans="1:9" x14ac:dyDescent="0.3">
      <c r="A231" s="21" t="s">
        <v>45</v>
      </c>
      <c r="B231" s="22">
        <v>31528</v>
      </c>
      <c r="C231" s="22">
        <v>123</v>
      </c>
      <c r="D231" s="22">
        <v>127</v>
      </c>
      <c r="E231" s="22">
        <v>38</v>
      </c>
      <c r="F231" s="22">
        <v>7</v>
      </c>
      <c r="G231" s="22">
        <v>37</v>
      </c>
      <c r="H231" s="23">
        <v>31860</v>
      </c>
      <c r="I231" s="24">
        <v>294736.36</v>
      </c>
    </row>
    <row r="232" spans="1:9" x14ac:dyDescent="0.3">
      <c r="A232" s="21" t="s">
        <v>46</v>
      </c>
      <c r="B232" s="22">
        <v>20008</v>
      </c>
      <c r="C232" s="22">
        <v>210</v>
      </c>
      <c r="D232" s="22">
        <v>64</v>
      </c>
      <c r="E232" s="22">
        <v>18</v>
      </c>
      <c r="F232" s="22">
        <v>10</v>
      </c>
      <c r="G232" s="22">
        <v>20</v>
      </c>
      <c r="H232" s="23">
        <v>20330</v>
      </c>
      <c r="I232" s="24">
        <v>188789.09</v>
      </c>
    </row>
    <row r="233" spans="1:9" x14ac:dyDescent="0.3">
      <c r="A233" s="21" t="s">
        <v>47</v>
      </c>
      <c r="B233" s="22">
        <v>1</v>
      </c>
      <c r="C233" s="22">
        <v>0</v>
      </c>
      <c r="D233" s="22">
        <v>0</v>
      </c>
      <c r="E233" s="22">
        <v>1</v>
      </c>
      <c r="F233" s="22">
        <v>0</v>
      </c>
      <c r="G233" s="22">
        <v>0</v>
      </c>
      <c r="H233" s="23">
        <v>2</v>
      </c>
      <c r="I233" s="24">
        <v>40.909999999999997</v>
      </c>
    </row>
    <row r="234" spans="1:9" x14ac:dyDescent="0.3">
      <c r="A234" s="21" t="s">
        <v>49</v>
      </c>
      <c r="B234" s="22">
        <v>529</v>
      </c>
      <c r="C234" s="22">
        <v>167</v>
      </c>
      <c r="D234" s="22">
        <v>366</v>
      </c>
      <c r="E234" s="22">
        <v>4</v>
      </c>
      <c r="F234" s="22">
        <v>1</v>
      </c>
      <c r="G234" s="22">
        <v>292</v>
      </c>
      <c r="H234" s="23">
        <v>1359</v>
      </c>
      <c r="I234" s="24">
        <v>27990</v>
      </c>
    </row>
    <row r="235" spans="1:9" x14ac:dyDescent="0.3">
      <c r="A235" s="21" t="s">
        <v>50</v>
      </c>
      <c r="B235" s="22">
        <v>86</v>
      </c>
      <c r="C235" s="22">
        <v>45</v>
      </c>
      <c r="D235" s="22">
        <v>100</v>
      </c>
      <c r="E235" s="22">
        <v>0</v>
      </c>
      <c r="F235" s="22">
        <v>0</v>
      </c>
      <c r="G235" s="22">
        <v>0</v>
      </c>
      <c r="H235" s="23">
        <v>231</v>
      </c>
      <c r="I235" s="24">
        <v>4013.64</v>
      </c>
    </row>
    <row r="236" spans="1:9" x14ac:dyDescent="0.3">
      <c r="A236" s="21" t="s">
        <v>53</v>
      </c>
      <c r="B236" s="22">
        <v>110</v>
      </c>
      <c r="C236" s="22">
        <v>34</v>
      </c>
      <c r="D236" s="22">
        <v>1</v>
      </c>
      <c r="E236" s="22">
        <v>135</v>
      </c>
      <c r="F236" s="22">
        <v>0</v>
      </c>
      <c r="G236" s="22">
        <v>254</v>
      </c>
      <c r="H236" s="23">
        <v>534</v>
      </c>
      <c r="I236" s="24">
        <v>15605.45</v>
      </c>
    </row>
    <row r="237" spans="1:9" x14ac:dyDescent="0.3">
      <c r="A237" s="21" t="s">
        <v>135</v>
      </c>
      <c r="B237" s="22">
        <v>361</v>
      </c>
      <c r="C237" s="22">
        <v>425</v>
      </c>
      <c r="D237" s="22">
        <v>26</v>
      </c>
      <c r="E237" s="22">
        <v>0</v>
      </c>
      <c r="F237" s="22">
        <v>0</v>
      </c>
      <c r="G237" s="22">
        <v>0</v>
      </c>
      <c r="H237" s="23">
        <v>812</v>
      </c>
      <c r="I237" s="24">
        <v>11260.91</v>
      </c>
    </row>
    <row r="238" spans="1:9" x14ac:dyDescent="0.3">
      <c r="A238" s="21" t="s">
        <v>56</v>
      </c>
      <c r="B238" s="22">
        <v>29109</v>
      </c>
      <c r="C238" s="22">
        <v>722</v>
      </c>
      <c r="D238" s="22">
        <v>999</v>
      </c>
      <c r="E238" s="22">
        <v>27</v>
      </c>
      <c r="F238" s="22">
        <v>5</v>
      </c>
      <c r="G238" s="22">
        <v>12</v>
      </c>
      <c r="H238" s="23">
        <v>30874</v>
      </c>
      <c r="I238" s="24">
        <v>303118.18</v>
      </c>
    </row>
    <row r="239" spans="1:9" x14ac:dyDescent="0.3">
      <c r="A239" s="21" t="s">
        <v>57</v>
      </c>
      <c r="B239" s="22">
        <v>71213</v>
      </c>
      <c r="C239" s="22">
        <v>3950</v>
      </c>
      <c r="D239" s="22">
        <v>2811</v>
      </c>
      <c r="E239" s="22">
        <v>1271</v>
      </c>
      <c r="F239" s="22">
        <v>43</v>
      </c>
      <c r="G239" s="22">
        <v>183</v>
      </c>
      <c r="H239" s="23">
        <v>79471</v>
      </c>
      <c r="I239" s="24">
        <v>833607.27</v>
      </c>
    </row>
    <row r="240" spans="1:9" x14ac:dyDescent="0.3">
      <c r="A240" s="21" t="s">
        <v>142</v>
      </c>
      <c r="B240" s="22">
        <v>1721</v>
      </c>
      <c r="C240" s="22">
        <v>37</v>
      </c>
      <c r="D240" s="22">
        <v>38</v>
      </c>
      <c r="E240" s="22">
        <v>0</v>
      </c>
      <c r="F240" s="22">
        <v>0</v>
      </c>
      <c r="G240" s="22">
        <v>0</v>
      </c>
      <c r="H240" s="23">
        <v>1796</v>
      </c>
      <c r="I240" s="24">
        <v>17217.27</v>
      </c>
    </row>
    <row r="241" spans="1:9" x14ac:dyDescent="0.3">
      <c r="A241" s="21"/>
      <c r="B241" s="23"/>
      <c r="C241" s="23"/>
      <c r="D241" s="23"/>
      <c r="E241" s="23"/>
      <c r="F241" s="23"/>
      <c r="G241" s="23"/>
      <c r="H241" s="23"/>
      <c r="I241" s="24"/>
    </row>
    <row r="242" spans="1:9" x14ac:dyDescent="0.3">
      <c r="A242" s="21"/>
      <c r="B242" s="23"/>
      <c r="C242" s="23"/>
      <c r="D242" s="23"/>
      <c r="E242" s="23"/>
      <c r="F242" s="23"/>
      <c r="G242" s="23"/>
      <c r="H242" s="23"/>
      <c r="I242" s="24"/>
    </row>
    <row r="243" spans="1:9" x14ac:dyDescent="0.3">
      <c r="A243" s="47" t="s">
        <v>8</v>
      </c>
      <c r="B243" s="48">
        <f>SUM(B227:B242)</f>
        <v>1620860</v>
      </c>
      <c r="C243" s="48">
        <f t="shared" ref="C243:H243" si="12">SUM(C227:C242)</f>
        <v>95842</v>
      </c>
      <c r="D243" s="48">
        <f t="shared" si="12"/>
        <v>62105</v>
      </c>
      <c r="E243" s="48">
        <f t="shared" si="12"/>
        <v>20465</v>
      </c>
      <c r="F243" s="48">
        <f t="shared" si="12"/>
        <v>8221</v>
      </c>
      <c r="G243" s="48">
        <f t="shared" si="12"/>
        <v>8832</v>
      </c>
      <c r="H243" s="48">
        <f t="shared" si="12"/>
        <v>1816325</v>
      </c>
      <c r="I243" s="49">
        <f>SUM(I227:I242)</f>
        <v>19202265.449999999</v>
      </c>
    </row>
    <row r="244" spans="1:9" x14ac:dyDescent="0.3">
      <c r="A244" s="25"/>
      <c r="B244" s="27"/>
      <c r="C244" s="27"/>
      <c r="D244" s="27"/>
      <c r="E244" s="27"/>
      <c r="F244" s="27"/>
      <c r="G244" s="27"/>
      <c r="H244" s="27"/>
      <c r="I244" s="28"/>
    </row>
    <row r="245" spans="1:9" ht="15" thickBot="1" x14ac:dyDescent="0.35">
      <c r="A245" s="29"/>
      <c r="B245" s="30"/>
      <c r="C245" s="30"/>
      <c r="D245" s="30"/>
      <c r="E245" s="30"/>
      <c r="F245" s="30"/>
      <c r="G245" s="30"/>
      <c r="H245" s="30"/>
      <c r="I245" s="31"/>
    </row>
    <row r="246" spans="1:9" ht="16.2" thickBot="1" x14ac:dyDescent="0.35">
      <c r="A246" s="61" t="s">
        <v>117</v>
      </c>
      <c r="B246" s="62"/>
      <c r="C246" s="62"/>
      <c r="D246" s="62"/>
      <c r="E246" s="62"/>
      <c r="F246" s="62"/>
      <c r="G246" s="63"/>
      <c r="H246" s="64">
        <f>+$H$4</f>
        <v>2594965.73</v>
      </c>
      <c r="I246" s="68"/>
    </row>
    <row r="247" spans="1:9" ht="15.6" x14ac:dyDescent="0.3">
      <c r="A247" s="18" t="s">
        <v>32</v>
      </c>
      <c r="B247" s="19" t="s">
        <v>33</v>
      </c>
      <c r="C247" s="19" t="s">
        <v>34</v>
      </c>
      <c r="D247" s="19" t="s">
        <v>35</v>
      </c>
      <c r="E247" s="19" t="s">
        <v>36</v>
      </c>
      <c r="F247" s="19" t="s">
        <v>37</v>
      </c>
      <c r="G247" s="19" t="s">
        <v>38</v>
      </c>
      <c r="H247" s="19" t="s">
        <v>8</v>
      </c>
      <c r="I247" s="20" t="s">
        <v>39</v>
      </c>
    </row>
    <row r="248" spans="1:9" x14ac:dyDescent="0.3">
      <c r="A248" s="21" t="s">
        <v>40</v>
      </c>
      <c r="B248" s="22">
        <v>3967</v>
      </c>
      <c r="C248" s="22">
        <v>34</v>
      </c>
      <c r="D248" s="22">
        <v>16</v>
      </c>
      <c r="E248" s="22">
        <v>1</v>
      </c>
      <c r="F248" s="22">
        <v>0</v>
      </c>
      <c r="G248" s="22">
        <v>1</v>
      </c>
      <c r="H248" s="23">
        <v>4019</v>
      </c>
      <c r="I248" s="24">
        <v>50381.18</v>
      </c>
    </row>
    <row r="249" spans="1:9" x14ac:dyDescent="0.3">
      <c r="A249" s="21" t="s">
        <v>41</v>
      </c>
      <c r="B249" s="22">
        <v>31351</v>
      </c>
      <c r="C249" s="22">
        <v>913</v>
      </c>
      <c r="D249" s="22">
        <v>619</v>
      </c>
      <c r="E249" s="22">
        <v>124</v>
      </c>
      <c r="F249" s="22">
        <v>18</v>
      </c>
      <c r="G249" s="22">
        <v>127</v>
      </c>
      <c r="H249" s="23">
        <v>33152</v>
      </c>
      <c r="I249" s="24">
        <v>509136.32</v>
      </c>
    </row>
    <row r="250" spans="1:9" x14ac:dyDescent="0.3">
      <c r="A250" s="21" t="s">
        <v>42</v>
      </c>
      <c r="B250" s="22">
        <v>6613</v>
      </c>
      <c r="C250" s="22">
        <v>2121</v>
      </c>
      <c r="D250" s="22">
        <v>1119</v>
      </c>
      <c r="E250" s="22">
        <v>197</v>
      </c>
      <c r="F250" s="22">
        <v>40</v>
      </c>
      <c r="G250" s="22">
        <v>265</v>
      </c>
      <c r="H250" s="23">
        <v>10355</v>
      </c>
      <c r="I250" s="24">
        <v>175644.59</v>
      </c>
    </row>
    <row r="251" spans="1:9" x14ac:dyDescent="0.3">
      <c r="A251" s="21" t="s">
        <v>44</v>
      </c>
      <c r="B251" s="22">
        <v>26491</v>
      </c>
      <c r="C251" s="22">
        <v>9918</v>
      </c>
      <c r="D251" s="22">
        <v>5437</v>
      </c>
      <c r="E251" s="22">
        <v>1417</v>
      </c>
      <c r="F251" s="22">
        <v>434</v>
      </c>
      <c r="G251" s="22">
        <v>759</v>
      </c>
      <c r="H251" s="23">
        <v>44456</v>
      </c>
      <c r="I251" s="24">
        <v>845523.64</v>
      </c>
    </row>
    <row r="252" spans="1:9" x14ac:dyDescent="0.3">
      <c r="A252" s="21" t="s">
        <v>45</v>
      </c>
      <c r="B252" s="22">
        <v>47</v>
      </c>
      <c r="C252" s="22">
        <v>1</v>
      </c>
      <c r="D252" s="22">
        <v>1</v>
      </c>
      <c r="E252" s="22">
        <v>0</v>
      </c>
      <c r="F252" s="22">
        <v>0</v>
      </c>
      <c r="G252" s="22">
        <v>0</v>
      </c>
      <c r="H252" s="23">
        <v>49</v>
      </c>
      <c r="I252" s="24">
        <v>493.09</v>
      </c>
    </row>
    <row r="253" spans="1:9" x14ac:dyDescent="0.3">
      <c r="A253" s="21" t="s">
        <v>46</v>
      </c>
      <c r="B253" s="22">
        <v>16</v>
      </c>
      <c r="C253" s="22">
        <v>0</v>
      </c>
      <c r="D253" s="22">
        <v>0</v>
      </c>
      <c r="E253" s="22">
        <v>0</v>
      </c>
      <c r="F253" s="22">
        <v>0</v>
      </c>
      <c r="G253" s="22">
        <v>0</v>
      </c>
      <c r="H253" s="23">
        <v>16</v>
      </c>
      <c r="I253" s="24">
        <v>154.55000000000001</v>
      </c>
    </row>
    <row r="254" spans="1:9" x14ac:dyDescent="0.3">
      <c r="A254" s="21" t="s">
        <v>47</v>
      </c>
      <c r="B254" s="22">
        <v>25</v>
      </c>
      <c r="C254" s="22">
        <v>2</v>
      </c>
      <c r="D254" s="22">
        <v>1</v>
      </c>
      <c r="E254" s="22">
        <v>0</v>
      </c>
      <c r="F254" s="22">
        <v>0</v>
      </c>
      <c r="G254" s="22">
        <v>0</v>
      </c>
      <c r="H254" s="23">
        <v>28</v>
      </c>
      <c r="I254" s="24">
        <v>378.09</v>
      </c>
    </row>
    <row r="255" spans="1:9" x14ac:dyDescent="0.3">
      <c r="A255" s="21" t="s">
        <v>49</v>
      </c>
      <c r="B255" s="22">
        <v>164</v>
      </c>
      <c r="C255" s="22">
        <v>59</v>
      </c>
      <c r="D255" s="22">
        <v>21</v>
      </c>
      <c r="E255" s="22">
        <v>0</v>
      </c>
      <c r="F255" s="22">
        <v>0</v>
      </c>
      <c r="G255" s="22">
        <v>0</v>
      </c>
      <c r="H255" s="23">
        <v>244</v>
      </c>
      <c r="I255" s="24">
        <v>4791.18</v>
      </c>
    </row>
    <row r="256" spans="1:9" x14ac:dyDescent="0.3">
      <c r="A256" s="21" t="s">
        <v>50</v>
      </c>
      <c r="B256" s="22">
        <v>1011</v>
      </c>
      <c r="C256" s="22">
        <v>387</v>
      </c>
      <c r="D256" s="22">
        <v>314</v>
      </c>
      <c r="E256" s="22">
        <v>0</v>
      </c>
      <c r="F256" s="22">
        <v>0</v>
      </c>
      <c r="G256" s="22">
        <v>0</v>
      </c>
      <c r="H256" s="23">
        <v>1712</v>
      </c>
      <c r="I256" s="24">
        <v>31431.360000000001</v>
      </c>
    </row>
    <row r="257" spans="1:9" x14ac:dyDescent="0.3">
      <c r="A257" s="21" t="s">
        <v>52</v>
      </c>
      <c r="B257" s="22">
        <v>1</v>
      </c>
      <c r="C257" s="22">
        <v>0</v>
      </c>
      <c r="D257" s="22">
        <v>0</v>
      </c>
      <c r="E257" s="22">
        <v>0</v>
      </c>
      <c r="F257" s="22">
        <v>0</v>
      </c>
      <c r="G257" s="22">
        <v>0</v>
      </c>
      <c r="H257" s="23">
        <v>1</v>
      </c>
      <c r="I257" s="24">
        <v>18.18</v>
      </c>
    </row>
    <row r="258" spans="1:9" x14ac:dyDescent="0.3">
      <c r="A258" s="21" t="s">
        <v>53</v>
      </c>
      <c r="B258" s="22">
        <v>220</v>
      </c>
      <c r="C258" s="22">
        <v>56</v>
      </c>
      <c r="D258" s="22">
        <v>18</v>
      </c>
      <c r="E258" s="22">
        <v>56</v>
      </c>
      <c r="F258" s="22">
        <v>0</v>
      </c>
      <c r="G258" s="22">
        <v>88</v>
      </c>
      <c r="H258" s="23">
        <v>438</v>
      </c>
      <c r="I258" s="24">
        <v>10104.91</v>
      </c>
    </row>
    <row r="259" spans="1:9" x14ac:dyDescent="0.3">
      <c r="A259" s="21" t="s">
        <v>135</v>
      </c>
      <c r="B259" s="22">
        <v>803</v>
      </c>
      <c r="C259" s="22">
        <v>560</v>
      </c>
      <c r="D259" s="22">
        <v>0</v>
      </c>
      <c r="E259" s="22">
        <v>0</v>
      </c>
      <c r="F259" s="22">
        <v>0</v>
      </c>
      <c r="G259" s="22">
        <v>0</v>
      </c>
      <c r="H259" s="23">
        <v>1363</v>
      </c>
      <c r="I259" s="24">
        <v>23135.360000000001</v>
      </c>
    </row>
    <row r="260" spans="1:9" x14ac:dyDescent="0.3">
      <c r="A260" s="21" t="s">
        <v>142</v>
      </c>
      <c r="B260" s="22">
        <v>1420</v>
      </c>
      <c r="C260" s="22">
        <v>29</v>
      </c>
      <c r="D260" s="22">
        <v>18</v>
      </c>
      <c r="E260" s="22">
        <v>0</v>
      </c>
      <c r="F260" s="22">
        <v>1</v>
      </c>
      <c r="G260" s="22">
        <v>2</v>
      </c>
      <c r="H260" s="23">
        <v>1470</v>
      </c>
      <c r="I260" s="24">
        <v>17898.05</v>
      </c>
    </row>
    <row r="261" spans="1:9" x14ac:dyDescent="0.3">
      <c r="A261" s="21"/>
      <c r="B261" s="23"/>
      <c r="C261" s="23"/>
      <c r="D261" s="23"/>
      <c r="E261" s="23"/>
      <c r="F261" s="23"/>
      <c r="G261" s="23"/>
      <c r="H261" s="23"/>
      <c r="I261" s="24"/>
    </row>
    <row r="262" spans="1:9" x14ac:dyDescent="0.3">
      <c r="A262" s="21"/>
      <c r="B262" s="23"/>
      <c r="C262" s="23"/>
      <c r="D262" s="23"/>
      <c r="E262" s="23"/>
      <c r="F262" s="23"/>
      <c r="G262" s="23"/>
      <c r="H262" s="23"/>
      <c r="I262" s="24"/>
    </row>
    <row r="263" spans="1:9" x14ac:dyDescent="0.3">
      <c r="A263" s="21"/>
      <c r="B263" s="23"/>
      <c r="C263" s="23"/>
      <c r="D263" s="23"/>
      <c r="E263" s="23"/>
      <c r="F263" s="23"/>
      <c r="G263" s="23"/>
      <c r="H263" s="23"/>
      <c r="I263" s="24"/>
    </row>
    <row r="264" spans="1:9" x14ac:dyDescent="0.3">
      <c r="A264" s="47" t="s">
        <v>8</v>
      </c>
      <c r="B264" s="48">
        <f t="shared" ref="B264:H264" si="13">SUM(B248:B263)</f>
        <v>72129</v>
      </c>
      <c r="C264" s="48">
        <f t="shared" si="13"/>
        <v>14080</v>
      </c>
      <c r="D264" s="48">
        <f t="shared" si="13"/>
        <v>7564</v>
      </c>
      <c r="E264" s="48">
        <f t="shared" si="13"/>
        <v>1795</v>
      </c>
      <c r="F264" s="48">
        <f t="shared" si="13"/>
        <v>493</v>
      </c>
      <c r="G264" s="48">
        <f t="shared" si="13"/>
        <v>1242</v>
      </c>
      <c r="H264" s="48">
        <f t="shared" si="13"/>
        <v>97303</v>
      </c>
      <c r="I264" s="49">
        <f>SUM(I248:I263)</f>
        <v>1669090.5000000002</v>
      </c>
    </row>
    <row r="265" spans="1:9" ht="15" thickBot="1" x14ac:dyDescent="0.35">
      <c r="A265" s="25"/>
      <c r="B265" s="27"/>
      <c r="C265" s="27"/>
      <c r="D265" s="27"/>
      <c r="E265" s="27"/>
      <c r="F265" s="27"/>
      <c r="G265" s="27"/>
      <c r="H265" s="27"/>
      <c r="I265" s="28"/>
    </row>
    <row r="266" spans="1:9" ht="16.2" thickBot="1" x14ac:dyDescent="0.35">
      <c r="A266" s="61" t="s">
        <v>138</v>
      </c>
      <c r="B266" s="62"/>
      <c r="C266" s="62"/>
      <c r="D266" s="62"/>
      <c r="E266" s="62"/>
      <c r="F266" s="62"/>
      <c r="G266" s="63"/>
      <c r="H266" s="64">
        <f>+$H$4</f>
        <v>2594965.73</v>
      </c>
      <c r="I266" s="63"/>
    </row>
    <row r="267" spans="1:9" ht="15.6" x14ac:dyDescent="0.3">
      <c r="A267" s="18" t="s">
        <v>32</v>
      </c>
      <c r="B267" s="19" t="s">
        <v>33</v>
      </c>
      <c r="C267" s="19" t="s">
        <v>34</v>
      </c>
      <c r="D267" s="19" t="s">
        <v>35</v>
      </c>
      <c r="E267" s="19" t="s">
        <v>36</v>
      </c>
      <c r="F267" s="19" t="s">
        <v>37</v>
      </c>
      <c r="G267" s="19" t="s">
        <v>38</v>
      </c>
      <c r="H267" s="19" t="s">
        <v>8</v>
      </c>
      <c r="I267" s="20" t="s">
        <v>39</v>
      </c>
    </row>
    <row r="268" spans="1:9" x14ac:dyDescent="0.3">
      <c r="A268" s="21"/>
      <c r="B268" s="23"/>
      <c r="C268" s="23"/>
      <c r="D268" s="23"/>
      <c r="E268" s="23"/>
      <c r="F268" s="23"/>
      <c r="G268" s="23"/>
      <c r="H268" s="23"/>
      <c r="I268" s="24"/>
    </row>
    <row r="269" spans="1:9" x14ac:dyDescent="0.3">
      <c r="A269" s="21"/>
      <c r="B269" s="23"/>
      <c r="C269" s="23"/>
      <c r="D269" s="23"/>
      <c r="E269" s="23"/>
      <c r="F269" s="23"/>
      <c r="G269" s="23"/>
      <c r="H269" s="23"/>
      <c r="I269" s="24"/>
    </row>
    <row r="270" spans="1:9" x14ac:dyDescent="0.3">
      <c r="A270" s="21" t="s">
        <v>8</v>
      </c>
      <c r="B270" s="23">
        <f t="shared" ref="B270:H270" si="14">SUM(B268:B269)</f>
        <v>0</v>
      </c>
      <c r="C270" s="23">
        <f t="shared" si="14"/>
        <v>0</v>
      </c>
      <c r="D270" s="23">
        <f t="shared" si="14"/>
        <v>0</v>
      </c>
      <c r="E270" s="23">
        <f t="shared" si="14"/>
        <v>0</v>
      </c>
      <c r="F270" s="23">
        <f t="shared" si="14"/>
        <v>0</v>
      </c>
      <c r="G270" s="23">
        <f t="shared" si="14"/>
        <v>0</v>
      </c>
      <c r="H270" s="23">
        <f t="shared" si="14"/>
        <v>0</v>
      </c>
      <c r="I270" s="24">
        <f>SUM(I268:I269)</f>
        <v>0</v>
      </c>
    </row>
    <row r="271" spans="1:9" x14ac:dyDescent="0.3">
      <c r="A271" s="25"/>
      <c r="B271" s="27"/>
      <c r="C271" s="27"/>
      <c r="D271" s="27"/>
      <c r="E271" s="27"/>
      <c r="F271" s="27"/>
      <c r="G271" s="27"/>
      <c r="H271" s="27"/>
      <c r="I271" s="28"/>
    </row>
    <row r="272" spans="1:9" ht="15" thickBot="1" x14ac:dyDescent="0.35">
      <c r="A272" s="29"/>
      <c r="B272" s="30"/>
      <c r="C272" s="30"/>
      <c r="D272" s="30"/>
      <c r="E272" s="30"/>
      <c r="F272" s="30"/>
      <c r="G272" s="30"/>
      <c r="H272" s="30"/>
      <c r="I272" s="31"/>
    </row>
    <row r="273" spans="1:9" ht="16.2" thickBot="1" x14ac:dyDescent="0.35">
      <c r="A273" s="61" t="s">
        <v>76</v>
      </c>
      <c r="B273" s="62"/>
      <c r="C273" s="62"/>
      <c r="D273" s="62"/>
      <c r="E273" s="62"/>
      <c r="F273" s="62"/>
      <c r="G273" s="63"/>
      <c r="H273" s="64">
        <f>+$H$4</f>
        <v>2594965.73</v>
      </c>
      <c r="I273" s="63"/>
    </row>
    <row r="274" spans="1:9" ht="15.6" x14ac:dyDescent="0.3">
      <c r="A274" s="18" t="s">
        <v>32</v>
      </c>
      <c r="B274" s="19" t="s">
        <v>33</v>
      </c>
      <c r="C274" s="19" t="s">
        <v>34</v>
      </c>
      <c r="D274" s="19" t="s">
        <v>35</v>
      </c>
      <c r="E274" s="19" t="s">
        <v>36</v>
      </c>
      <c r="F274" s="19" t="s">
        <v>37</v>
      </c>
      <c r="G274" s="19" t="s">
        <v>38</v>
      </c>
      <c r="H274" s="19" t="s">
        <v>8</v>
      </c>
      <c r="I274" s="20" t="s">
        <v>39</v>
      </c>
    </row>
    <row r="275" spans="1:9" x14ac:dyDescent="0.3">
      <c r="A275" s="21" t="s">
        <v>40</v>
      </c>
      <c r="B275" s="22">
        <v>687</v>
      </c>
      <c r="C275" s="22">
        <v>7</v>
      </c>
      <c r="D275" s="22">
        <v>10</v>
      </c>
      <c r="E275" s="22">
        <v>0</v>
      </c>
      <c r="F275" s="22">
        <v>1</v>
      </c>
      <c r="G275" s="22">
        <v>2</v>
      </c>
      <c r="H275" s="23">
        <v>707</v>
      </c>
      <c r="I275" s="24">
        <v>17541.95</v>
      </c>
    </row>
    <row r="276" spans="1:9" x14ac:dyDescent="0.3">
      <c r="A276" s="21" t="s">
        <v>41</v>
      </c>
      <c r="B276" s="22">
        <v>11332</v>
      </c>
      <c r="C276" s="22">
        <v>428</v>
      </c>
      <c r="D276" s="22">
        <v>429</v>
      </c>
      <c r="E276" s="22">
        <v>75</v>
      </c>
      <c r="F276" s="22">
        <v>11</v>
      </c>
      <c r="G276" s="22">
        <v>139</v>
      </c>
      <c r="H276" s="23">
        <v>12414</v>
      </c>
      <c r="I276" s="24">
        <v>389159.23</v>
      </c>
    </row>
    <row r="277" spans="1:9" x14ac:dyDescent="0.3">
      <c r="A277" s="21" t="s">
        <v>42</v>
      </c>
      <c r="B277" s="22">
        <v>4503</v>
      </c>
      <c r="C277" s="22">
        <v>1211</v>
      </c>
      <c r="D277" s="22">
        <v>632</v>
      </c>
      <c r="E277" s="22">
        <v>159</v>
      </c>
      <c r="F277" s="22">
        <v>22</v>
      </c>
      <c r="G277" s="22">
        <v>125</v>
      </c>
      <c r="H277" s="23">
        <v>6652</v>
      </c>
      <c r="I277" s="24">
        <v>222380.91</v>
      </c>
    </row>
    <row r="278" spans="1:9" x14ac:dyDescent="0.3">
      <c r="A278" s="21" t="s">
        <v>44</v>
      </c>
      <c r="B278" s="22">
        <v>10207</v>
      </c>
      <c r="C278" s="22">
        <v>3700</v>
      </c>
      <c r="D278" s="22">
        <v>1968</v>
      </c>
      <c r="E278" s="22">
        <v>954</v>
      </c>
      <c r="F278" s="22">
        <v>237</v>
      </c>
      <c r="G278" s="22">
        <v>504</v>
      </c>
      <c r="H278" s="23">
        <v>17570</v>
      </c>
      <c r="I278" s="24">
        <v>688968.09</v>
      </c>
    </row>
    <row r="279" spans="1:9" x14ac:dyDescent="0.3">
      <c r="A279" s="21" t="s">
        <v>45</v>
      </c>
      <c r="B279" s="22">
        <v>14</v>
      </c>
      <c r="C279" s="22">
        <v>0</v>
      </c>
      <c r="D279" s="22">
        <v>1</v>
      </c>
      <c r="E279" s="22">
        <v>0</v>
      </c>
      <c r="F279" s="22">
        <v>0</v>
      </c>
      <c r="G279" s="22">
        <v>0</v>
      </c>
      <c r="H279" s="23">
        <v>15</v>
      </c>
      <c r="I279" s="24">
        <v>288.08999999999997</v>
      </c>
    </row>
    <row r="280" spans="1:9" x14ac:dyDescent="0.3">
      <c r="A280" s="21" t="s">
        <v>46</v>
      </c>
      <c r="B280" s="22">
        <v>4</v>
      </c>
      <c r="C280" s="22">
        <v>0</v>
      </c>
      <c r="D280" s="22">
        <v>0</v>
      </c>
      <c r="E280" s="22">
        <v>0</v>
      </c>
      <c r="F280" s="22">
        <v>0</v>
      </c>
      <c r="G280" s="22">
        <v>0</v>
      </c>
      <c r="H280" s="23">
        <v>4</v>
      </c>
      <c r="I280" s="24">
        <v>72.73</v>
      </c>
    </row>
    <row r="281" spans="1:9" x14ac:dyDescent="0.3">
      <c r="A281" s="21" t="s">
        <v>47</v>
      </c>
      <c r="B281" s="22">
        <v>70</v>
      </c>
      <c r="C281" s="22">
        <v>5</v>
      </c>
      <c r="D281" s="22">
        <v>4</v>
      </c>
      <c r="E281" s="22">
        <v>0</v>
      </c>
      <c r="F281" s="22">
        <v>0</v>
      </c>
      <c r="G281" s="22">
        <v>0</v>
      </c>
      <c r="H281" s="23">
        <v>79</v>
      </c>
      <c r="I281" s="24">
        <v>2477.73</v>
      </c>
    </row>
    <row r="282" spans="1:9" x14ac:dyDescent="0.3">
      <c r="A282" s="21" t="s">
        <v>49</v>
      </c>
      <c r="B282" s="22">
        <v>68</v>
      </c>
      <c r="C282" s="22">
        <v>58</v>
      </c>
      <c r="D282" s="22">
        <v>26</v>
      </c>
      <c r="E282" s="22">
        <v>4</v>
      </c>
      <c r="F282" s="22">
        <v>3</v>
      </c>
      <c r="G282" s="22">
        <v>1</v>
      </c>
      <c r="H282" s="23">
        <v>160</v>
      </c>
      <c r="I282" s="24">
        <v>7361.41</v>
      </c>
    </row>
    <row r="283" spans="1:9" x14ac:dyDescent="0.3">
      <c r="A283" s="21" t="s">
        <v>50</v>
      </c>
      <c r="B283" s="22">
        <v>347</v>
      </c>
      <c r="C283" s="22">
        <v>394</v>
      </c>
      <c r="D283" s="22">
        <v>278</v>
      </c>
      <c r="E283" s="22">
        <v>0</v>
      </c>
      <c r="F283" s="22">
        <v>0</v>
      </c>
      <c r="G283" s="22">
        <v>0</v>
      </c>
      <c r="H283" s="23">
        <v>1019</v>
      </c>
      <c r="I283" s="24">
        <v>42326.73</v>
      </c>
    </row>
    <row r="284" spans="1:9" x14ac:dyDescent="0.3">
      <c r="A284" s="21" t="s">
        <v>52</v>
      </c>
      <c r="B284" s="22">
        <v>1</v>
      </c>
      <c r="C284" s="22">
        <v>0</v>
      </c>
      <c r="D284" s="22">
        <v>0</v>
      </c>
      <c r="E284" s="22">
        <v>0</v>
      </c>
      <c r="F284" s="22">
        <v>0</v>
      </c>
      <c r="G284" s="22">
        <v>0</v>
      </c>
      <c r="H284" s="23">
        <v>1</v>
      </c>
      <c r="I284" s="24">
        <v>36.36</v>
      </c>
    </row>
    <row r="285" spans="1:9" x14ac:dyDescent="0.3">
      <c r="A285" s="21" t="s">
        <v>53</v>
      </c>
      <c r="B285" s="22">
        <v>52</v>
      </c>
      <c r="C285" s="22">
        <v>38</v>
      </c>
      <c r="D285" s="22">
        <v>22</v>
      </c>
      <c r="E285" s="22">
        <v>30</v>
      </c>
      <c r="F285" s="22">
        <v>43</v>
      </c>
      <c r="G285" s="22">
        <v>78</v>
      </c>
      <c r="H285" s="23">
        <v>263</v>
      </c>
      <c r="I285" s="24">
        <v>15632.59</v>
      </c>
    </row>
    <row r="286" spans="1:9" x14ac:dyDescent="0.3">
      <c r="A286" s="21" t="s">
        <v>135</v>
      </c>
      <c r="B286" s="22">
        <v>271</v>
      </c>
      <c r="C286" s="22">
        <v>362</v>
      </c>
      <c r="D286" s="22">
        <v>0</v>
      </c>
      <c r="E286" s="22">
        <v>0</v>
      </c>
      <c r="F286" s="22">
        <v>0</v>
      </c>
      <c r="G286" s="22">
        <v>0</v>
      </c>
      <c r="H286" s="23">
        <v>633</v>
      </c>
      <c r="I286" s="24">
        <v>22461.27</v>
      </c>
    </row>
    <row r="287" spans="1:9" x14ac:dyDescent="0.3">
      <c r="A287" s="21" t="s">
        <v>142</v>
      </c>
      <c r="B287" s="22">
        <v>440</v>
      </c>
      <c r="C287" s="22">
        <v>18</v>
      </c>
      <c r="D287" s="22">
        <v>11</v>
      </c>
      <c r="E287" s="22">
        <v>0</v>
      </c>
      <c r="F287" s="22">
        <v>0</v>
      </c>
      <c r="G287" s="22">
        <v>0</v>
      </c>
      <c r="H287" s="23">
        <v>469</v>
      </c>
      <c r="I287" s="24">
        <v>10750.55</v>
      </c>
    </row>
    <row r="288" spans="1:9" x14ac:dyDescent="0.3">
      <c r="A288" s="21"/>
      <c r="B288" s="23"/>
      <c r="C288" s="23"/>
      <c r="D288" s="23"/>
      <c r="E288" s="23"/>
      <c r="F288" s="23"/>
      <c r="G288" s="23"/>
      <c r="H288" s="23"/>
      <c r="I288" s="24"/>
    </row>
    <row r="289" spans="1:9" x14ac:dyDescent="0.3">
      <c r="A289" s="47" t="s">
        <v>8</v>
      </c>
      <c r="B289" s="48">
        <f>SUM(B275:B288)</f>
        <v>27996</v>
      </c>
      <c r="C289" s="48">
        <f t="shared" ref="C289:H289" si="15">SUM(C275:C288)</f>
        <v>6221</v>
      </c>
      <c r="D289" s="48">
        <f t="shared" si="15"/>
        <v>3381</v>
      </c>
      <c r="E289" s="48">
        <f t="shared" si="15"/>
        <v>1222</v>
      </c>
      <c r="F289" s="48">
        <f t="shared" si="15"/>
        <v>317</v>
      </c>
      <c r="G289" s="48">
        <f t="shared" si="15"/>
        <v>849</v>
      </c>
      <c r="H289" s="48">
        <f t="shared" si="15"/>
        <v>39986</v>
      </c>
      <c r="I289" s="49">
        <f>SUM(I275:I288)</f>
        <v>1419457.6400000001</v>
      </c>
    </row>
    <row r="291" spans="1:9" ht="15" thickBot="1" x14ac:dyDescent="0.35">
      <c r="A291" s="29"/>
      <c r="B291" s="30"/>
      <c r="C291" s="30"/>
      <c r="D291" s="30"/>
      <c r="E291" s="30"/>
      <c r="F291" s="30"/>
      <c r="G291" s="30"/>
      <c r="H291" s="30"/>
      <c r="I291" s="31"/>
    </row>
    <row r="292" spans="1:9" ht="16.2" thickBot="1" x14ac:dyDescent="0.35">
      <c r="A292" s="61" t="s">
        <v>77</v>
      </c>
      <c r="B292" s="62"/>
      <c r="C292" s="62"/>
      <c r="D292" s="62"/>
      <c r="E292" s="62"/>
      <c r="F292" s="62"/>
      <c r="G292" s="63"/>
      <c r="H292" s="64">
        <f>+$H$4</f>
        <v>2594965.73</v>
      </c>
      <c r="I292" s="63"/>
    </row>
    <row r="293" spans="1:9" ht="15.6" x14ac:dyDescent="0.3">
      <c r="A293" s="18" t="s">
        <v>32</v>
      </c>
      <c r="B293" s="19" t="s">
        <v>33</v>
      </c>
      <c r="C293" s="19" t="s">
        <v>34</v>
      </c>
      <c r="D293" s="19" t="s">
        <v>35</v>
      </c>
      <c r="E293" s="19" t="s">
        <v>36</v>
      </c>
      <c r="F293" s="19" t="s">
        <v>37</v>
      </c>
      <c r="G293" s="19" t="s">
        <v>38</v>
      </c>
      <c r="H293" s="19" t="s">
        <v>8</v>
      </c>
      <c r="I293" s="20" t="s">
        <v>39</v>
      </c>
    </row>
    <row r="294" spans="1:9" x14ac:dyDescent="0.3">
      <c r="A294" s="21" t="s">
        <v>41</v>
      </c>
      <c r="B294" s="22">
        <v>2732</v>
      </c>
      <c r="C294" s="22">
        <v>9</v>
      </c>
      <c r="D294" s="22">
        <v>8</v>
      </c>
      <c r="E294" s="22">
        <v>2</v>
      </c>
      <c r="F294" s="22">
        <v>1</v>
      </c>
      <c r="G294" s="22">
        <v>0</v>
      </c>
      <c r="H294" s="23">
        <v>2752</v>
      </c>
      <c r="I294" s="24">
        <v>127880.82</v>
      </c>
    </row>
    <row r="295" spans="1:9" x14ac:dyDescent="0.3">
      <c r="A295" s="21" t="s">
        <v>42</v>
      </c>
      <c r="B295" s="22">
        <v>516</v>
      </c>
      <c r="C295" s="22">
        <v>16</v>
      </c>
      <c r="D295" s="22">
        <v>5</v>
      </c>
      <c r="E295" s="22">
        <v>0</v>
      </c>
      <c r="F295" s="22">
        <v>0</v>
      </c>
      <c r="G295" s="22">
        <v>2</v>
      </c>
      <c r="H295" s="23">
        <v>539</v>
      </c>
      <c r="I295" s="24">
        <v>25246.639999999999</v>
      </c>
    </row>
    <row r="296" spans="1:9" x14ac:dyDescent="0.3">
      <c r="A296" s="21" t="s">
        <v>44</v>
      </c>
      <c r="B296" s="22">
        <v>747</v>
      </c>
      <c r="C296" s="22">
        <v>16</v>
      </c>
      <c r="D296" s="22">
        <v>15</v>
      </c>
      <c r="E296" s="22">
        <v>0</v>
      </c>
      <c r="F296" s="22">
        <v>1</v>
      </c>
      <c r="G296" s="22">
        <v>1</v>
      </c>
      <c r="H296" s="23">
        <v>780</v>
      </c>
      <c r="I296" s="24">
        <v>38974.269999999997</v>
      </c>
    </row>
    <row r="297" spans="1:9" x14ac:dyDescent="0.3">
      <c r="A297" s="21" t="s">
        <v>47</v>
      </c>
      <c r="B297" s="22">
        <v>1</v>
      </c>
      <c r="C297" s="22">
        <v>0</v>
      </c>
      <c r="D297" s="22">
        <v>0</v>
      </c>
      <c r="E297" s="22">
        <v>0</v>
      </c>
      <c r="F297" s="22">
        <v>0</v>
      </c>
      <c r="G297" s="22">
        <v>0</v>
      </c>
      <c r="H297" s="23">
        <v>1</v>
      </c>
      <c r="I297" s="24">
        <v>57.77</v>
      </c>
    </row>
    <row r="298" spans="1:9" x14ac:dyDescent="0.3">
      <c r="A298" s="21" t="s">
        <v>50</v>
      </c>
      <c r="B298" s="22">
        <v>2</v>
      </c>
      <c r="C298" s="22">
        <v>1</v>
      </c>
      <c r="D298" s="22">
        <v>0</v>
      </c>
      <c r="E298" s="22">
        <v>0</v>
      </c>
      <c r="F298" s="22">
        <v>0</v>
      </c>
      <c r="G298" s="22">
        <v>0</v>
      </c>
      <c r="H298" s="23">
        <v>3</v>
      </c>
      <c r="I298" s="24">
        <v>171.77</v>
      </c>
    </row>
    <row r="299" spans="1:9" x14ac:dyDescent="0.3">
      <c r="A299" s="21" t="s">
        <v>52</v>
      </c>
      <c r="B299" s="22">
        <v>1</v>
      </c>
      <c r="C299" s="22">
        <v>0</v>
      </c>
      <c r="D299" s="22">
        <v>0</v>
      </c>
      <c r="E299" s="22">
        <v>0</v>
      </c>
      <c r="F299" s="22">
        <v>0</v>
      </c>
      <c r="G299" s="22">
        <v>0</v>
      </c>
      <c r="H299" s="23">
        <v>1</v>
      </c>
      <c r="I299" s="24">
        <v>28.86</v>
      </c>
    </row>
    <row r="300" spans="1:9" x14ac:dyDescent="0.3">
      <c r="A300" s="21" t="s">
        <v>53</v>
      </c>
      <c r="B300" s="22">
        <v>4</v>
      </c>
      <c r="C300" s="22">
        <v>0</v>
      </c>
      <c r="D300" s="22">
        <v>0</v>
      </c>
      <c r="E300" s="22">
        <v>0</v>
      </c>
      <c r="F300" s="22">
        <v>0</v>
      </c>
      <c r="G300" s="22">
        <v>0</v>
      </c>
      <c r="H300" s="23">
        <v>4</v>
      </c>
      <c r="I300" s="24">
        <v>202.18</v>
      </c>
    </row>
    <row r="301" spans="1:9" x14ac:dyDescent="0.3">
      <c r="A301" s="21" t="s">
        <v>135</v>
      </c>
      <c r="B301" s="22">
        <v>6</v>
      </c>
      <c r="C301" s="22">
        <v>0</v>
      </c>
      <c r="D301" s="22">
        <v>0</v>
      </c>
      <c r="E301" s="22">
        <v>0</v>
      </c>
      <c r="F301" s="22">
        <v>0</v>
      </c>
      <c r="G301" s="22">
        <v>0</v>
      </c>
      <c r="H301" s="23">
        <v>6</v>
      </c>
      <c r="I301" s="24">
        <v>346.64</v>
      </c>
    </row>
    <row r="302" spans="1:9" x14ac:dyDescent="0.3">
      <c r="A302" s="21"/>
      <c r="B302" s="23"/>
      <c r="C302" s="23"/>
      <c r="D302" s="23"/>
      <c r="E302" s="23"/>
      <c r="F302" s="23"/>
      <c r="G302" s="23"/>
      <c r="H302" s="23"/>
      <c r="I302" s="24"/>
    </row>
    <row r="303" spans="1:9" x14ac:dyDescent="0.3">
      <c r="A303" s="21"/>
      <c r="B303" s="23"/>
      <c r="C303" s="23"/>
      <c r="D303" s="23"/>
      <c r="E303" s="23"/>
      <c r="F303" s="23"/>
      <c r="G303" s="23"/>
      <c r="H303" s="23"/>
      <c r="I303" s="24"/>
    </row>
    <row r="304" spans="1:9" x14ac:dyDescent="0.3">
      <c r="A304" s="47" t="s">
        <v>8</v>
      </c>
      <c r="B304" s="48">
        <f t="shared" ref="B304:I304" si="16">SUM(B294:B303)</f>
        <v>4009</v>
      </c>
      <c r="C304" s="48">
        <f t="shared" si="16"/>
        <v>42</v>
      </c>
      <c r="D304" s="48">
        <f t="shared" si="16"/>
        <v>28</v>
      </c>
      <c r="E304" s="48">
        <f t="shared" si="16"/>
        <v>2</v>
      </c>
      <c r="F304" s="48">
        <f t="shared" si="16"/>
        <v>2</v>
      </c>
      <c r="G304" s="48">
        <f t="shared" si="16"/>
        <v>3</v>
      </c>
      <c r="H304" s="48">
        <f t="shared" si="16"/>
        <v>4086</v>
      </c>
      <c r="I304" s="49">
        <f t="shared" si="16"/>
        <v>192908.94999999998</v>
      </c>
    </row>
    <row r="305" spans="1:9" ht="15" thickBot="1" x14ac:dyDescent="0.35">
      <c r="A305" s="29"/>
      <c r="B305" s="30"/>
      <c r="C305" s="30"/>
      <c r="D305" s="30"/>
      <c r="E305" s="30"/>
      <c r="F305" s="30"/>
      <c r="G305" s="30"/>
      <c r="H305" s="30"/>
      <c r="I305" s="31"/>
    </row>
    <row r="306" spans="1:9" ht="16.2" thickBot="1" x14ac:dyDescent="0.35">
      <c r="A306" s="61" t="s">
        <v>78</v>
      </c>
      <c r="B306" s="62"/>
      <c r="C306" s="62"/>
      <c r="D306" s="62"/>
      <c r="E306" s="62"/>
      <c r="F306" s="62"/>
      <c r="G306" s="63"/>
      <c r="H306" s="64">
        <f>+$H$4</f>
        <v>2594965.73</v>
      </c>
      <c r="I306" s="63"/>
    </row>
    <row r="307" spans="1:9" ht="15.6" x14ac:dyDescent="0.3">
      <c r="A307" s="18" t="s">
        <v>32</v>
      </c>
      <c r="B307" s="19" t="s">
        <v>33</v>
      </c>
      <c r="C307" s="19" t="s">
        <v>34</v>
      </c>
      <c r="D307" s="19" t="s">
        <v>35</v>
      </c>
      <c r="E307" s="19" t="s">
        <v>36</v>
      </c>
      <c r="F307" s="19" t="s">
        <v>37</v>
      </c>
      <c r="G307" s="19" t="s">
        <v>38</v>
      </c>
      <c r="H307" s="19" t="s">
        <v>8</v>
      </c>
      <c r="I307" s="20" t="s">
        <v>39</v>
      </c>
    </row>
    <row r="308" spans="1:9" x14ac:dyDescent="0.3">
      <c r="A308" s="21" t="s">
        <v>40</v>
      </c>
      <c r="B308" s="23">
        <v>-1</v>
      </c>
      <c r="C308" s="23">
        <v>0</v>
      </c>
      <c r="D308" s="23">
        <v>0</v>
      </c>
      <c r="E308" s="23">
        <v>0</v>
      </c>
      <c r="F308" s="23">
        <v>0</v>
      </c>
      <c r="G308" s="23">
        <v>0</v>
      </c>
      <c r="H308" s="23">
        <v>-1</v>
      </c>
      <c r="I308" s="24">
        <v>-36.14</v>
      </c>
    </row>
    <row r="309" spans="1:9" x14ac:dyDescent="0.3">
      <c r="A309" s="21" t="s">
        <v>41</v>
      </c>
      <c r="B309" s="23">
        <v>2111</v>
      </c>
      <c r="C309" s="23">
        <v>7</v>
      </c>
      <c r="D309" s="23">
        <v>8</v>
      </c>
      <c r="E309" s="23">
        <v>1</v>
      </c>
      <c r="F309" s="23">
        <v>0</v>
      </c>
      <c r="G309" s="23">
        <v>0</v>
      </c>
      <c r="H309" s="23">
        <v>2127</v>
      </c>
      <c r="I309" s="24">
        <v>63031.18</v>
      </c>
    </row>
    <row r="310" spans="1:9" x14ac:dyDescent="0.3">
      <c r="A310" s="21" t="s">
        <v>42</v>
      </c>
      <c r="B310" s="23">
        <v>532</v>
      </c>
      <c r="C310" s="23">
        <v>16</v>
      </c>
      <c r="D310" s="23">
        <v>6</v>
      </c>
      <c r="E310" s="23">
        <v>0</v>
      </c>
      <c r="F310" s="23">
        <v>0</v>
      </c>
      <c r="G310" s="23">
        <v>5</v>
      </c>
      <c r="H310" s="23">
        <v>559</v>
      </c>
      <c r="I310" s="24">
        <v>17057.32</v>
      </c>
    </row>
    <row r="311" spans="1:9" x14ac:dyDescent="0.3">
      <c r="A311" s="21" t="s">
        <v>44</v>
      </c>
      <c r="B311" s="23">
        <v>1148</v>
      </c>
      <c r="C311" s="23">
        <v>57</v>
      </c>
      <c r="D311" s="23">
        <v>24</v>
      </c>
      <c r="E311" s="23">
        <v>6</v>
      </c>
      <c r="F311" s="23">
        <v>0</v>
      </c>
      <c r="G311" s="23">
        <v>6</v>
      </c>
      <c r="H311" s="23">
        <v>1241</v>
      </c>
      <c r="I311" s="24">
        <v>41130.550000000003</v>
      </c>
    </row>
    <row r="312" spans="1:9" x14ac:dyDescent="0.3">
      <c r="A312" s="21" t="s">
        <v>47</v>
      </c>
      <c r="B312" s="23">
        <v>3</v>
      </c>
      <c r="C312" s="23">
        <v>0</v>
      </c>
      <c r="D312" s="23">
        <v>0</v>
      </c>
      <c r="E312" s="23">
        <v>0</v>
      </c>
      <c r="F312" s="23">
        <v>0</v>
      </c>
      <c r="G312" s="23">
        <v>0</v>
      </c>
      <c r="H312" s="23">
        <v>3</v>
      </c>
      <c r="I312" s="24">
        <v>54.27</v>
      </c>
    </row>
    <row r="313" spans="1:9" x14ac:dyDescent="0.3">
      <c r="A313" s="21" t="s">
        <v>50</v>
      </c>
      <c r="B313" s="23">
        <v>28</v>
      </c>
      <c r="C313" s="23">
        <v>3</v>
      </c>
      <c r="D313" s="23">
        <v>2</v>
      </c>
      <c r="E313" s="23">
        <v>0</v>
      </c>
      <c r="F313" s="23">
        <v>0</v>
      </c>
      <c r="G313" s="23">
        <v>0</v>
      </c>
      <c r="H313" s="23">
        <v>33</v>
      </c>
      <c r="I313" s="24">
        <v>1052.95</v>
      </c>
    </row>
    <row r="314" spans="1:9" x14ac:dyDescent="0.3">
      <c r="A314" s="21" t="s">
        <v>53</v>
      </c>
      <c r="B314" s="23">
        <v>0</v>
      </c>
      <c r="C314" s="23">
        <v>0</v>
      </c>
      <c r="D314" s="23">
        <v>0</v>
      </c>
      <c r="E314" s="23">
        <v>0</v>
      </c>
      <c r="F314" s="23">
        <v>0</v>
      </c>
      <c r="G314" s="23">
        <v>2</v>
      </c>
      <c r="H314" s="23">
        <v>2</v>
      </c>
      <c r="I314" s="24">
        <v>304.82</v>
      </c>
    </row>
    <row r="315" spans="1:9" x14ac:dyDescent="0.3">
      <c r="A315" s="21" t="s">
        <v>135</v>
      </c>
      <c r="B315" s="23">
        <v>20</v>
      </c>
      <c r="C315" s="23">
        <v>5</v>
      </c>
      <c r="D315" s="23">
        <v>0</v>
      </c>
      <c r="E315" s="23">
        <v>0</v>
      </c>
      <c r="F315" s="23">
        <v>0</v>
      </c>
      <c r="G315" s="23">
        <v>0</v>
      </c>
      <c r="H315" s="23">
        <v>25</v>
      </c>
      <c r="I315" s="24">
        <v>989.32</v>
      </c>
    </row>
    <row r="316" spans="1:9" x14ac:dyDescent="0.3">
      <c r="A316" s="21" t="s">
        <v>56</v>
      </c>
      <c r="B316" s="23">
        <v>0</v>
      </c>
      <c r="C316" s="23">
        <v>0</v>
      </c>
      <c r="D316" s="23">
        <v>0</v>
      </c>
      <c r="E316" s="23">
        <v>0</v>
      </c>
      <c r="F316" s="23">
        <v>0</v>
      </c>
      <c r="G316" s="23">
        <v>0</v>
      </c>
      <c r="H316" s="23">
        <v>0</v>
      </c>
      <c r="I316" s="24">
        <v>0</v>
      </c>
    </row>
    <row r="317" spans="1:9" x14ac:dyDescent="0.3">
      <c r="A317" s="21"/>
      <c r="B317" s="23"/>
      <c r="C317" s="23"/>
      <c r="D317" s="23"/>
      <c r="E317" s="23"/>
      <c r="F317" s="23"/>
      <c r="G317" s="23"/>
      <c r="H317" s="23"/>
      <c r="I317" s="24"/>
    </row>
    <row r="318" spans="1:9" x14ac:dyDescent="0.3">
      <c r="A318" s="47" t="s">
        <v>8</v>
      </c>
      <c r="B318" s="48">
        <f t="shared" ref="B318:G318" si="17">SUM(B308:B317)</f>
        <v>3841</v>
      </c>
      <c r="C318" s="48">
        <f t="shared" si="17"/>
        <v>88</v>
      </c>
      <c r="D318" s="48">
        <f t="shared" si="17"/>
        <v>40</v>
      </c>
      <c r="E318" s="48">
        <f t="shared" si="17"/>
        <v>7</v>
      </c>
      <c r="F318" s="48">
        <f t="shared" si="17"/>
        <v>0</v>
      </c>
      <c r="G318" s="48">
        <f t="shared" si="17"/>
        <v>13</v>
      </c>
      <c r="H318" s="48">
        <f>SUM(H308:H317)</f>
        <v>3989</v>
      </c>
      <c r="I318" s="49">
        <f>SUM(I308:I317)</f>
        <v>123584.27000000002</v>
      </c>
    </row>
    <row r="319" spans="1:9" ht="15" thickBot="1" x14ac:dyDescent="0.35">
      <c r="A319" s="29"/>
      <c r="B319" s="30"/>
      <c r="C319" s="30"/>
      <c r="D319" s="30"/>
      <c r="E319" s="30"/>
      <c r="F319" s="30"/>
      <c r="G319" s="30"/>
      <c r="H319" s="30"/>
      <c r="I319" s="31"/>
    </row>
    <row r="320" spans="1:9" ht="16.2" thickBot="1" x14ac:dyDescent="0.35">
      <c r="A320" s="61" t="s">
        <v>79</v>
      </c>
      <c r="B320" s="62"/>
      <c r="C320" s="62"/>
      <c r="D320" s="62"/>
      <c r="E320" s="62"/>
      <c r="F320" s="62"/>
      <c r="G320" s="63"/>
      <c r="H320" s="64">
        <f>+$H$4</f>
        <v>2594965.73</v>
      </c>
      <c r="I320" s="63"/>
    </row>
    <row r="321" spans="1:9" ht="15.6" x14ac:dyDescent="0.3">
      <c r="A321" s="18" t="s">
        <v>32</v>
      </c>
      <c r="B321" s="19" t="s">
        <v>33</v>
      </c>
      <c r="C321" s="19" t="s">
        <v>34</v>
      </c>
      <c r="D321" s="19" t="s">
        <v>35</v>
      </c>
      <c r="E321" s="19" t="s">
        <v>36</v>
      </c>
      <c r="F321" s="19" t="s">
        <v>37</v>
      </c>
      <c r="G321" s="19" t="s">
        <v>38</v>
      </c>
      <c r="H321" s="19" t="s">
        <v>8</v>
      </c>
      <c r="I321" s="20" t="s">
        <v>39</v>
      </c>
    </row>
    <row r="322" spans="1:9" x14ac:dyDescent="0.3">
      <c r="A322" s="21" t="s">
        <v>40</v>
      </c>
      <c r="B322" s="22">
        <v>31068</v>
      </c>
      <c r="C322" s="22">
        <v>148</v>
      </c>
      <c r="D322" s="22">
        <v>182</v>
      </c>
      <c r="E322" s="22">
        <v>103</v>
      </c>
      <c r="F322" s="22">
        <v>16</v>
      </c>
      <c r="G322" s="22">
        <v>0</v>
      </c>
      <c r="H322" s="23">
        <v>31517</v>
      </c>
      <c r="I322" s="24">
        <v>307828.36</v>
      </c>
    </row>
    <row r="323" spans="1:9" x14ac:dyDescent="0.3">
      <c r="A323" s="21" t="s">
        <v>41</v>
      </c>
      <c r="B323" s="22">
        <v>4</v>
      </c>
      <c r="C323" s="22">
        <v>-5</v>
      </c>
      <c r="D323" s="22">
        <v>-1</v>
      </c>
      <c r="E323" s="22">
        <v>0</v>
      </c>
      <c r="F323" s="22">
        <v>0</v>
      </c>
      <c r="G323" s="22">
        <v>0</v>
      </c>
      <c r="H323" s="23">
        <v>-2</v>
      </c>
      <c r="I323" s="24">
        <v>-73.95</v>
      </c>
    </row>
    <row r="324" spans="1:9" x14ac:dyDescent="0.3">
      <c r="A324" s="21" t="s">
        <v>42</v>
      </c>
      <c r="B324" s="22">
        <v>2</v>
      </c>
      <c r="C324" s="22">
        <v>0</v>
      </c>
      <c r="D324" s="22">
        <v>0</v>
      </c>
      <c r="E324" s="22">
        <v>0</v>
      </c>
      <c r="F324" s="22">
        <v>0</v>
      </c>
      <c r="G324" s="22">
        <v>0</v>
      </c>
      <c r="H324" s="23">
        <v>2</v>
      </c>
      <c r="I324" s="24">
        <v>17.55</v>
      </c>
    </row>
    <row r="325" spans="1:9" x14ac:dyDescent="0.3">
      <c r="A325" s="21"/>
      <c r="B325" s="23"/>
      <c r="C325" s="23"/>
      <c r="D325" s="23"/>
      <c r="E325" s="23"/>
      <c r="F325" s="23"/>
      <c r="G325" s="23"/>
      <c r="H325" s="23"/>
      <c r="I325" s="24"/>
    </row>
    <row r="326" spans="1:9" x14ac:dyDescent="0.3">
      <c r="A326" s="21"/>
      <c r="B326" s="23"/>
      <c r="C326" s="23"/>
      <c r="D326" s="23"/>
      <c r="E326" s="23"/>
      <c r="F326" s="23"/>
      <c r="G326" s="23"/>
      <c r="H326" s="23"/>
      <c r="I326" s="24"/>
    </row>
    <row r="327" spans="1:9" x14ac:dyDescent="0.3">
      <c r="A327" s="47">
        <f t="shared" ref="A327:H327" si="18">SUM(A322:A326)</f>
        <v>0</v>
      </c>
      <c r="B327" s="48">
        <f t="shared" si="18"/>
        <v>31074</v>
      </c>
      <c r="C327" s="48">
        <f t="shared" si="18"/>
        <v>143</v>
      </c>
      <c r="D327" s="48">
        <f t="shared" si="18"/>
        <v>181</v>
      </c>
      <c r="E327" s="48">
        <f t="shared" si="18"/>
        <v>103</v>
      </c>
      <c r="F327" s="48">
        <f t="shared" si="18"/>
        <v>16</v>
      </c>
      <c r="G327" s="48">
        <f t="shared" si="18"/>
        <v>0</v>
      </c>
      <c r="H327" s="48">
        <f t="shared" si="18"/>
        <v>31517</v>
      </c>
      <c r="I327" s="49">
        <f>SUM(I322:I326)</f>
        <v>307771.95999999996</v>
      </c>
    </row>
    <row r="328" spans="1:9" x14ac:dyDescent="0.3">
      <c r="A328" s="29"/>
      <c r="B328" s="30"/>
      <c r="C328" s="30"/>
      <c r="D328" s="30"/>
      <c r="E328" s="30"/>
      <c r="F328" s="30"/>
      <c r="G328" s="30"/>
      <c r="H328" s="30"/>
      <c r="I328" s="31"/>
    </row>
    <row r="329" spans="1:9" ht="15" thickBot="1" x14ac:dyDescent="0.35">
      <c r="A329" s="29"/>
      <c r="B329" s="30"/>
      <c r="C329" s="30"/>
      <c r="D329" s="30"/>
      <c r="E329" s="30"/>
      <c r="F329" s="30"/>
      <c r="G329" s="30"/>
      <c r="H329" s="30"/>
      <c r="I329" s="31"/>
    </row>
    <row r="330" spans="1:9" ht="21.6" thickBot="1" x14ac:dyDescent="0.45">
      <c r="A330" s="36" t="s">
        <v>8</v>
      </c>
      <c r="B330" s="37"/>
      <c r="C330" s="38"/>
      <c r="D330" s="39"/>
      <c r="E330" s="38"/>
      <c r="F330" s="38"/>
      <c r="G330" s="40"/>
      <c r="H330" s="41">
        <f>H53+H77+H92+H115+H136+H170+H187+H218+H260+H289+H304+H318+H327+H243+H155</f>
        <v>26039156</v>
      </c>
      <c r="I330" s="51">
        <f>+I327+I318+I304+I289+I264+I243+I218+I191+I170+I155+I136+I115+I92+I77+I53</f>
        <v>385290555.99181819</v>
      </c>
    </row>
    <row r="331" spans="1:9" x14ac:dyDescent="0.3">
      <c r="A331" s="32"/>
      <c r="B331" s="32"/>
      <c r="C331" s="32"/>
      <c r="D331" s="32"/>
      <c r="E331" s="32"/>
      <c r="F331" s="32"/>
      <c r="G331" s="32"/>
      <c r="H331" s="32"/>
      <c r="I331" s="31"/>
    </row>
    <row r="332" spans="1:9" x14ac:dyDescent="0.3">
      <c r="A332" s="32"/>
      <c r="B332" s="32"/>
      <c r="C332" s="32"/>
      <c r="D332" s="32"/>
      <c r="E332" s="32"/>
      <c r="F332" s="32"/>
      <c r="G332" s="32"/>
      <c r="H332" s="32"/>
      <c r="I332" s="31"/>
    </row>
    <row r="333" spans="1:9" x14ac:dyDescent="0.3">
      <c r="A333" s="32"/>
      <c r="B333" s="32"/>
      <c r="C333" s="32"/>
      <c r="D333" s="32"/>
      <c r="E333" s="32"/>
      <c r="F333" s="32"/>
      <c r="G333" s="32"/>
      <c r="H333" s="32"/>
      <c r="I333" s="31"/>
    </row>
  </sheetData>
  <mergeCells count="41">
    <mergeCell ref="A56:G56"/>
    <mergeCell ref="H56:I56"/>
    <mergeCell ref="A21:B21"/>
    <mergeCell ref="A22:B22"/>
    <mergeCell ref="A25:I25"/>
    <mergeCell ref="A27:G27"/>
    <mergeCell ref="H27:I27"/>
    <mergeCell ref="A79:G79"/>
    <mergeCell ref="H79:I79"/>
    <mergeCell ref="A95:G95"/>
    <mergeCell ref="H95:I95"/>
    <mergeCell ref="A117:G117"/>
    <mergeCell ref="H117:I117"/>
    <mergeCell ref="A138:G138"/>
    <mergeCell ref="H138:I138"/>
    <mergeCell ref="A147:G147"/>
    <mergeCell ref="H147:I147"/>
    <mergeCell ref="A157:G157"/>
    <mergeCell ref="H157:I157"/>
    <mergeCell ref="A172:G172"/>
    <mergeCell ref="H172:I172"/>
    <mergeCell ref="A193:G193"/>
    <mergeCell ref="H193:I193"/>
    <mergeCell ref="A199:G199"/>
    <mergeCell ref="H199:I199"/>
    <mergeCell ref="A220:G220"/>
    <mergeCell ref="H220:I220"/>
    <mergeCell ref="A225:G225"/>
    <mergeCell ref="H225:I225"/>
    <mergeCell ref="A246:G246"/>
    <mergeCell ref="H246:I246"/>
    <mergeCell ref="A306:G306"/>
    <mergeCell ref="H306:I306"/>
    <mergeCell ref="A320:G320"/>
    <mergeCell ref="H320:I320"/>
    <mergeCell ref="A266:G266"/>
    <mergeCell ref="H266:I266"/>
    <mergeCell ref="A273:G273"/>
    <mergeCell ref="H273:I273"/>
    <mergeCell ref="A292:G292"/>
    <mergeCell ref="H292:I29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F4653-7278-4C1B-8A1A-3705468251CE}">
  <dimension ref="A1:J333"/>
  <sheetViews>
    <sheetView tabSelected="1" workbookViewId="0">
      <selection activeCell="B23" sqref="B23"/>
    </sheetView>
  </sheetViews>
  <sheetFormatPr baseColWidth="10" defaultRowHeight="14.4" x14ac:dyDescent="0.3"/>
  <cols>
    <col min="1" max="1" width="40.109375" bestFit="1" customWidth="1"/>
    <col min="2" max="2" width="24" bestFit="1" customWidth="1"/>
    <col min="3" max="3" width="15.21875" bestFit="1" customWidth="1"/>
    <col min="4" max="6" width="14" bestFit="1" customWidth="1"/>
    <col min="7" max="7" width="12.109375" bestFit="1" customWidth="1"/>
    <col min="8" max="8" width="15.21875" bestFit="1" customWidth="1"/>
    <col min="9" max="9" width="23.33203125" bestFit="1" customWidth="1"/>
  </cols>
  <sheetData>
    <row r="1" spans="1:10" ht="15" thickBot="1" x14ac:dyDescent="0.35"/>
    <row r="2" spans="1:10" ht="16.2" thickBot="1" x14ac:dyDescent="0.3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ht="15.6" x14ac:dyDescent="0.3">
      <c r="A3" s="5">
        <v>401</v>
      </c>
      <c r="B3" s="6" t="s">
        <v>120</v>
      </c>
      <c r="C3" s="7">
        <v>186363.55</v>
      </c>
      <c r="D3" s="7">
        <v>8207.27</v>
      </c>
      <c r="E3" s="7">
        <v>5876.18</v>
      </c>
      <c r="F3" s="7">
        <v>2279.5500000000002</v>
      </c>
      <c r="G3" s="7">
        <v>849.14</v>
      </c>
      <c r="H3" s="7">
        <v>1935.5</v>
      </c>
      <c r="I3" s="8">
        <v>205511.18999999997</v>
      </c>
      <c r="J3" s="9">
        <v>3.1813783008094276E-3</v>
      </c>
    </row>
    <row r="4" spans="1:10" ht="15.6" x14ac:dyDescent="0.3">
      <c r="A4" s="5">
        <v>402</v>
      </c>
      <c r="B4" s="6" t="s">
        <v>121</v>
      </c>
      <c r="C4" s="7">
        <v>26089605.27</v>
      </c>
      <c r="D4" s="7">
        <v>1572724.36</v>
      </c>
      <c r="E4" s="7">
        <v>1262866.3600000001</v>
      </c>
      <c r="F4" s="7">
        <v>312352.73</v>
      </c>
      <c r="G4" s="7">
        <v>75315.41</v>
      </c>
      <c r="H4" s="7">
        <v>471684.36</v>
      </c>
      <c r="I4" s="8">
        <v>29784548.489999998</v>
      </c>
      <c r="J4" s="9">
        <v>0.46107424255337248</v>
      </c>
    </row>
    <row r="5" spans="1:10" ht="15.6" x14ac:dyDescent="0.3">
      <c r="A5" s="5">
        <v>404</v>
      </c>
      <c r="B5" s="6" t="s">
        <v>122</v>
      </c>
      <c r="C5" s="7">
        <v>19025254.550000001</v>
      </c>
      <c r="D5" s="7">
        <v>1721223</v>
      </c>
      <c r="E5" s="7">
        <v>1275715.6399999999</v>
      </c>
      <c r="F5" s="7">
        <v>296362.09000000003</v>
      </c>
      <c r="G5" s="7">
        <v>39631.910000000003</v>
      </c>
      <c r="H5" s="7">
        <v>226720.64000000001</v>
      </c>
      <c r="I5" s="8">
        <v>22584907.829999998</v>
      </c>
      <c r="J5" s="9">
        <v>0.34962152521302098</v>
      </c>
    </row>
    <row r="6" spans="1:10" ht="15.6" x14ac:dyDescent="0.3">
      <c r="A6" s="5">
        <v>406</v>
      </c>
      <c r="B6" s="6" t="s">
        <v>118</v>
      </c>
      <c r="C6" s="7">
        <v>1721223</v>
      </c>
      <c r="D6" s="7">
        <v>1275715.6399999999</v>
      </c>
      <c r="E6" s="7">
        <v>296362.09000000003</v>
      </c>
      <c r="F6" s="7">
        <v>39631.910000000003</v>
      </c>
      <c r="G6" s="7">
        <v>226720.64000000001</v>
      </c>
      <c r="H6" s="7">
        <v>22584907.829999998</v>
      </c>
      <c r="I6" s="8">
        <v>0</v>
      </c>
      <c r="J6" s="9">
        <v>0</v>
      </c>
    </row>
    <row r="7" spans="1:10" ht="15.6" x14ac:dyDescent="0.3">
      <c r="A7" s="5">
        <v>408</v>
      </c>
      <c r="B7" s="6" t="s">
        <v>123</v>
      </c>
      <c r="C7" s="7">
        <v>5190690.91</v>
      </c>
      <c r="D7" s="7">
        <v>790386.73</v>
      </c>
      <c r="E7" s="7">
        <v>650312.18000000005</v>
      </c>
      <c r="F7" s="7">
        <v>237258.91</v>
      </c>
      <c r="G7" s="7">
        <v>30355.82</v>
      </c>
      <c r="H7" s="7">
        <v>239679.82</v>
      </c>
      <c r="I7" s="8">
        <v>7138684.3700000001</v>
      </c>
      <c r="J7" s="9">
        <v>0.11050909466801016</v>
      </c>
    </row>
    <row r="8" spans="1:10" ht="15.6" x14ac:dyDescent="0.3">
      <c r="A8" s="5">
        <v>409</v>
      </c>
      <c r="B8" s="6" t="s">
        <v>124</v>
      </c>
      <c r="C8" s="7">
        <v>89128.45</v>
      </c>
      <c r="D8" s="7">
        <v>22807.27</v>
      </c>
      <c r="E8" s="7">
        <v>24843.64</v>
      </c>
      <c r="F8" s="7">
        <v>6485.82</v>
      </c>
      <c r="G8" s="7">
        <v>4586.91</v>
      </c>
      <c r="H8" s="7">
        <v>3657.82</v>
      </c>
      <c r="I8" s="8">
        <v>151509.91</v>
      </c>
      <c r="J8" s="9">
        <v>2.3454213857240056E-3</v>
      </c>
    </row>
    <row r="9" spans="1:10" ht="15.6" x14ac:dyDescent="0.3">
      <c r="A9" s="5">
        <v>411</v>
      </c>
      <c r="B9" s="6" t="s">
        <v>144</v>
      </c>
      <c r="C9" s="7">
        <v>77058</v>
      </c>
      <c r="D9" s="7">
        <v>1768.5</v>
      </c>
      <c r="E9" s="7">
        <v>1075.5</v>
      </c>
      <c r="F9" s="7">
        <v>207</v>
      </c>
      <c r="G9" s="7">
        <v>49.5</v>
      </c>
      <c r="H9" s="7">
        <v>112.5</v>
      </c>
      <c r="I9" s="8">
        <v>80271</v>
      </c>
      <c r="J9" s="9">
        <v>1.242620499566343E-3</v>
      </c>
    </row>
    <row r="10" spans="1:10" ht="15.6" x14ac:dyDescent="0.3">
      <c r="A10" s="5">
        <v>413</v>
      </c>
      <c r="B10" s="6" t="s">
        <v>126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8">
        <v>0</v>
      </c>
      <c r="J10" s="9">
        <v>0</v>
      </c>
    </row>
    <row r="11" spans="1:10" ht="15.6" x14ac:dyDescent="0.3">
      <c r="A11" s="5">
        <v>414</v>
      </c>
      <c r="B11" s="6" t="s">
        <v>127</v>
      </c>
      <c r="C11" s="7">
        <v>400872.73</v>
      </c>
      <c r="D11" s="7">
        <v>54991.68</v>
      </c>
      <c r="E11" s="7">
        <v>43312.5</v>
      </c>
      <c r="F11" s="7">
        <v>14530.91</v>
      </c>
      <c r="G11" s="7">
        <v>2202.27</v>
      </c>
      <c r="H11" s="7">
        <v>10010</v>
      </c>
      <c r="I11" s="8">
        <v>525920.09</v>
      </c>
      <c r="J11" s="9">
        <v>8.1414095372896317E-3</v>
      </c>
    </row>
    <row r="12" spans="1:10" ht="15.6" x14ac:dyDescent="0.3">
      <c r="A12" s="5">
        <v>418</v>
      </c>
      <c r="B12" s="6" t="s">
        <v>128</v>
      </c>
      <c r="C12" s="7">
        <v>495476.36</v>
      </c>
      <c r="D12" s="7">
        <v>119487.45</v>
      </c>
      <c r="E12" s="7">
        <v>96358.86</v>
      </c>
      <c r="F12" s="7">
        <v>38121.82</v>
      </c>
      <c r="G12" s="7">
        <v>6640</v>
      </c>
      <c r="H12" s="7">
        <v>46066.36</v>
      </c>
      <c r="I12" s="8">
        <v>802150.85</v>
      </c>
      <c r="J12" s="9">
        <v>1.2417549176596362E-2</v>
      </c>
    </row>
    <row r="13" spans="1:10" ht="15.6" x14ac:dyDescent="0.3">
      <c r="A13" s="5">
        <v>420</v>
      </c>
      <c r="B13" s="6" t="s">
        <v>129</v>
      </c>
      <c r="C13" s="7">
        <v>2243090.91</v>
      </c>
      <c r="D13" s="7">
        <v>228587.27</v>
      </c>
      <c r="E13" s="7">
        <v>178813.64</v>
      </c>
      <c r="F13" s="7">
        <v>54790.91</v>
      </c>
      <c r="G13" s="7">
        <v>18436.36</v>
      </c>
      <c r="H13" s="7">
        <v>42343.64</v>
      </c>
      <c r="I13" s="8">
        <v>2766062.73</v>
      </c>
      <c r="J13" s="9">
        <v>4.2819526994611279E-2</v>
      </c>
    </row>
    <row r="14" spans="1:10" ht="15.6" x14ac:dyDescent="0.3">
      <c r="A14" s="5">
        <v>424</v>
      </c>
      <c r="B14" s="6" t="s">
        <v>130</v>
      </c>
      <c r="C14" s="7">
        <v>139727.26999999999</v>
      </c>
      <c r="D14" s="7">
        <v>32976.82</v>
      </c>
      <c r="E14" s="7">
        <v>21288.27</v>
      </c>
      <c r="F14" s="7">
        <v>4503.7299999999996</v>
      </c>
      <c r="G14" s="7">
        <v>675.82</v>
      </c>
      <c r="H14" s="7">
        <v>5095.1400000000003</v>
      </c>
      <c r="I14" s="8">
        <v>204267.05</v>
      </c>
      <c r="J14" s="9">
        <v>3.1621186196253083E-3</v>
      </c>
    </row>
    <row r="15" spans="1:10" ht="15.6" x14ac:dyDescent="0.3">
      <c r="A15" s="5">
        <v>428</v>
      </c>
      <c r="B15" s="6" t="s">
        <v>131</v>
      </c>
      <c r="C15" s="7">
        <v>154290.91</v>
      </c>
      <c r="D15" s="7">
        <v>46479.27</v>
      </c>
      <c r="E15" s="7">
        <v>34350.550000000003</v>
      </c>
      <c r="F15" s="7">
        <v>13806.55</v>
      </c>
      <c r="G15" s="7">
        <v>2026.86</v>
      </c>
      <c r="H15" s="7">
        <v>15466.91</v>
      </c>
      <c r="I15" s="8">
        <v>266421.05</v>
      </c>
      <c r="J15" s="9">
        <v>4.1242822220476831E-3</v>
      </c>
    </row>
    <row r="16" spans="1:10" ht="15.6" x14ac:dyDescent="0.3">
      <c r="A16" s="5">
        <v>430</v>
      </c>
      <c r="B16" s="6" t="s">
        <v>106</v>
      </c>
      <c r="C16" s="7">
        <v>31345.91</v>
      </c>
      <c r="D16" s="7">
        <v>570.45000000000005</v>
      </c>
      <c r="E16" s="7">
        <v>310.55</v>
      </c>
      <c r="F16" s="7">
        <v>199.55</v>
      </c>
      <c r="G16" s="7">
        <v>0</v>
      </c>
      <c r="H16" s="7">
        <v>0</v>
      </c>
      <c r="I16" s="8">
        <v>32426.46</v>
      </c>
      <c r="J16" s="9">
        <v>5.0197186934718683E-4</v>
      </c>
    </row>
    <row r="17" spans="1:10" ht="15.6" x14ac:dyDescent="0.3">
      <c r="A17" s="5">
        <v>431</v>
      </c>
      <c r="B17" s="6" t="s">
        <v>107</v>
      </c>
      <c r="C17" s="7">
        <v>15323</v>
      </c>
      <c r="D17" s="7">
        <v>1069.0899999999999</v>
      </c>
      <c r="E17" s="7">
        <v>242.73</v>
      </c>
      <c r="F17" s="7">
        <v>62.36</v>
      </c>
      <c r="G17" s="7">
        <v>0</v>
      </c>
      <c r="H17" s="7">
        <v>152.44999999999999</v>
      </c>
      <c r="I17" s="8">
        <v>16849.63</v>
      </c>
      <c r="J17" s="9">
        <v>2.6083760820356096E-4</v>
      </c>
    </row>
    <row r="18" spans="1:10" ht="15.6" x14ac:dyDescent="0.3">
      <c r="A18" s="5">
        <v>432</v>
      </c>
      <c r="B18" s="6" t="s">
        <v>132</v>
      </c>
      <c r="C18" s="7">
        <v>31243.45</v>
      </c>
      <c r="D18" s="7">
        <v>203.64</v>
      </c>
      <c r="E18" s="7">
        <v>665.45</v>
      </c>
      <c r="F18" s="7">
        <v>320.73</v>
      </c>
      <c r="G18" s="7">
        <v>40.950000000000003</v>
      </c>
      <c r="H18" s="7">
        <v>0</v>
      </c>
      <c r="I18" s="8">
        <v>32474.22</v>
      </c>
      <c r="J18" s="9">
        <v>5.0271120927143458E-4</v>
      </c>
    </row>
    <row r="19" spans="1:10" ht="15.6" x14ac:dyDescent="0.3">
      <c r="A19" s="10"/>
      <c r="B19" s="6" t="s">
        <v>28</v>
      </c>
      <c r="C19" s="7">
        <v>6156.86</v>
      </c>
      <c r="D19" s="11"/>
      <c r="E19" s="11"/>
      <c r="F19" s="11"/>
      <c r="G19" s="11"/>
      <c r="H19" s="11"/>
      <c r="I19" s="8">
        <v>6156.86</v>
      </c>
      <c r="J19" s="9">
        <v>9.531014250426721E-5</v>
      </c>
    </row>
    <row r="20" spans="1:10" ht="15.6" x14ac:dyDescent="0.3">
      <c r="A20" s="10"/>
      <c r="B20" s="6"/>
      <c r="C20" s="7"/>
      <c r="D20" s="7"/>
      <c r="E20" s="7"/>
      <c r="F20" s="7"/>
      <c r="G20" s="7"/>
      <c r="H20" s="7"/>
      <c r="I20" s="8">
        <v>0</v>
      </c>
      <c r="J20" s="9">
        <v>0</v>
      </c>
    </row>
    <row r="21" spans="1:10" ht="15.6" x14ac:dyDescent="0.3">
      <c r="A21" s="69" t="s">
        <v>29</v>
      </c>
      <c r="B21" s="70"/>
      <c r="C21" s="12">
        <v>55896851.130000003</v>
      </c>
      <c r="D21" s="12">
        <v>5877198.4399999985</v>
      </c>
      <c r="E21" s="12">
        <v>3892394.1399999997</v>
      </c>
      <c r="F21" s="12">
        <v>1020914.5700000001</v>
      </c>
      <c r="G21" s="12">
        <v>407531.59</v>
      </c>
      <c r="H21" s="12">
        <v>23647832.969999999</v>
      </c>
      <c r="I21" s="8">
        <v>64598161.729999989</v>
      </c>
      <c r="J21" s="9">
        <v>1</v>
      </c>
    </row>
    <row r="22" spans="1:10" ht="16.2" thickBot="1" x14ac:dyDescent="0.35">
      <c r="A22" s="71"/>
      <c r="B22" s="72"/>
      <c r="C22" s="13">
        <v>0.86530095645184568</v>
      </c>
      <c r="D22" s="13">
        <v>9.0980892994522666E-2</v>
      </c>
      <c r="E22" s="13">
        <v>6.0255493898866405E-2</v>
      </c>
      <c r="F22" s="13">
        <v>1.5804080838509028E-2</v>
      </c>
      <c r="G22" s="13">
        <v>6.308718066983918E-3</v>
      </c>
      <c r="H22" s="13">
        <v>0.36607594297869506</v>
      </c>
      <c r="I22" s="13">
        <v>1</v>
      </c>
      <c r="J22" s="13"/>
    </row>
    <row r="25" spans="1:10" ht="15" thickBot="1" x14ac:dyDescent="0.35">
      <c r="A25" s="32"/>
      <c r="B25" s="32"/>
      <c r="C25" s="32"/>
      <c r="D25" s="32"/>
      <c r="E25" s="32"/>
      <c r="F25" s="32"/>
      <c r="G25" s="32"/>
      <c r="H25" s="32"/>
      <c r="I25" s="32"/>
    </row>
    <row r="26" spans="1:10" ht="23.4" thickBot="1" x14ac:dyDescent="0.45">
      <c r="A26" s="73" t="s">
        <v>140</v>
      </c>
      <c r="B26" s="74"/>
      <c r="C26" s="74"/>
      <c r="D26" s="74"/>
      <c r="E26" s="74"/>
      <c r="F26" s="74"/>
      <c r="G26" s="74"/>
      <c r="H26" s="74"/>
      <c r="I26" s="75"/>
    </row>
    <row r="27" spans="1:10" ht="15" thickBot="1" x14ac:dyDescent="0.35">
      <c r="A27" s="14"/>
      <c r="B27" s="15" t="s">
        <v>30</v>
      </c>
      <c r="C27" s="15"/>
      <c r="D27" s="15"/>
      <c r="E27" s="15"/>
      <c r="F27" s="15"/>
      <c r="G27" s="15"/>
      <c r="H27" s="16"/>
      <c r="I27" s="17"/>
    </row>
    <row r="28" spans="1:10" ht="16.2" thickBot="1" x14ac:dyDescent="0.35">
      <c r="A28" s="61" t="s">
        <v>111</v>
      </c>
      <c r="B28" s="62"/>
      <c r="C28" s="62"/>
      <c r="D28" s="62"/>
      <c r="E28" s="62"/>
      <c r="F28" s="62"/>
      <c r="G28" s="63"/>
      <c r="H28" s="64" t="s">
        <v>141</v>
      </c>
      <c r="I28" s="63"/>
    </row>
    <row r="29" spans="1:10" ht="15.6" x14ac:dyDescent="0.3">
      <c r="A29" s="18" t="s">
        <v>32</v>
      </c>
      <c r="B29" s="19" t="s">
        <v>33</v>
      </c>
      <c r="C29" s="19" t="s">
        <v>34</v>
      </c>
      <c r="D29" s="19" t="s">
        <v>35</v>
      </c>
      <c r="E29" s="19" t="s">
        <v>36</v>
      </c>
      <c r="F29" s="19" t="s">
        <v>37</v>
      </c>
      <c r="G29" s="19" t="s">
        <v>38</v>
      </c>
      <c r="H29" s="19" t="s">
        <v>8</v>
      </c>
      <c r="I29" s="20" t="s">
        <v>39</v>
      </c>
    </row>
    <row r="30" spans="1:10" x14ac:dyDescent="0.3">
      <c r="A30" s="21" t="s">
        <v>40</v>
      </c>
      <c r="B30" s="23">
        <v>1493999</v>
      </c>
      <c r="C30" s="23">
        <v>12144</v>
      </c>
      <c r="D30" s="23">
        <v>8125</v>
      </c>
      <c r="E30" s="23">
        <v>1957</v>
      </c>
      <c r="F30" s="23">
        <v>447</v>
      </c>
      <c r="G30" s="23">
        <v>3169</v>
      </c>
      <c r="H30" s="23">
        <v>1519841</v>
      </c>
      <c r="I30" s="24">
        <v>16113976</v>
      </c>
    </row>
    <row r="31" spans="1:10" x14ac:dyDescent="0.3">
      <c r="A31" s="21" t="s">
        <v>41</v>
      </c>
      <c r="B31" s="23">
        <v>62974</v>
      </c>
      <c r="C31" s="23">
        <v>524</v>
      </c>
      <c r="D31" s="23">
        <v>444</v>
      </c>
      <c r="E31" s="23">
        <v>81</v>
      </c>
      <c r="F31" s="23">
        <v>13</v>
      </c>
      <c r="G31" s="23">
        <v>92</v>
      </c>
      <c r="H31" s="23">
        <v>64128</v>
      </c>
      <c r="I31" s="24">
        <v>680183.77</v>
      </c>
    </row>
    <row r="32" spans="1:10" x14ac:dyDescent="0.3">
      <c r="A32" s="21" t="s">
        <v>42</v>
      </c>
      <c r="B32" s="23">
        <v>285016</v>
      </c>
      <c r="C32" s="23">
        <v>29879</v>
      </c>
      <c r="D32" s="23">
        <v>16252</v>
      </c>
      <c r="E32" s="23">
        <v>1547</v>
      </c>
      <c r="F32" s="23">
        <v>587</v>
      </c>
      <c r="G32" s="23">
        <v>3351</v>
      </c>
      <c r="H32" s="23">
        <v>336632</v>
      </c>
      <c r="I32" s="24">
        <v>4225006.2300000004</v>
      </c>
    </row>
    <row r="33" spans="1:9" x14ac:dyDescent="0.3">
      <c r="A33" s="21" t="s">
        <v>44</v>
      </c>
      <c r="B33" s="23">
        <v>176502</v>
      </c>
      <c r="C33" s="23">
        <v>17134</v>
      </c>
      <c r="D33" s="23">
        <v>9522</v>
      </c>
      <c r="E33" s="23">
        <v>2655</v>
      </c>
      <c r="F33" s="23">
        <v>439</v>
      </c>
      <c r="G33" s="23">
        <v>1633</v>
      </c>
      <c r="H33" s="23">
        <v>207885</v>
      </c>
      <c r="I33" s="24">
        <v>2617812.6800000002</v>
      </c>
    </row>
    <row r="34" spans="1:9" x14ac:dyDescent="0.3">
      <c r="A34" s="21" t="s">
        <v>45</v>
      </c>
      <c r="B34" s="23">
        <v>53633</v>
      </c>
      <c r="C34" s="23">
        <v>104</v>
      </c>
      <c r="D34" s="23">
        <v>154</v>
      </c>
      <c r="E34" s="23">
        <v>81</v>
      </c>
      <c r="F34" s="23">
        <v>6</v>
      </c>
      <c r="G34" s="23">
        <v>102</v>
      </c>
      <c r="H34" s="23">
        <v>54080</v>
      </c>
      <c r="I34" s="24">
        <v>567356.77</v>
      </c>
    </row>
    <row r="35" spans="1:9" x14ac:dyDescent="0.3">
      <c r="A35" s="21" t="s">
        <v>46</v>
      </c>
      <c r="B35" s="23">
        <v>21576</v>
      </c>
      <c r="C35" s="23">
        <v>119</v>
      </c>
      <c r="D35" s="23">
        <v>75</v>
      </c>
      <c r="E35" s="23">
        <v>15</v>
      </c>
      <c r="F35" s="23">
        <v>6</v>
      </c>
      <c r="G35" s="23">
        <v>12</v>
      </c>
      <c r="H35" s="23">
        <v>21803</v>
      </c>
      <c r="I35" s="24">
        <v>228430.73</v>
      </c>
    </row>
    <row r="36" spans="1:9" x14ac:dyDescent="0.3">
      <c r="A36" s="21" t="s">
        <v>47</v>
      </c>
      <c r="B36" s="23">
        <v>81</v>
      </c>
      <c r="C36" s="23">
        <v>5</v>
      </c>
      <c r="D36" s="23">
        <v>3</v>
      </c>
      <c r="E36" s="23">
        <v>0</v>
      </c>
      <c r="F36" s="23">
        <v>0</v>
      </c>
      <c r="G36" s="23">
        <v>0</v>
      </c>
      <c r="H36" s="23">
        <v>89</v>
      </c>
      <c r="I36" s="24">
        <v>1020.77</v>
      </c>
    </row>
    <row r="37" spans="1:9" x14ac:dyDescent="0.3">
      <c r="A37" s="21" t="s">
        <v>48</v>
      </c>
      <c r="B37" s="23">
        <v>68</v>
      </c>
      <c r="C37" s="23">
        <v>20</v>
      </c>
      <c r="D37" s="23">
        <v>5</v>
      </c>
      <c r="E37" s="23">
        <v>3</v>
      </c>
      <c r="F37" s="23">
        <v>0</v>
      </c>
      <c r="G37" s="23">
        <v>0</v>
      </c>
      <c r="H37" s="23">
        <v>96</v>
      </c>
      <c r="I37" s="24">
        <v>1354.45</v>
      </c>
    </row>
    <row r="38" spans="1:9" x14ac:dyDescent="0.3">
      <c r="A38" s="21" t="s">
        <v>49</v>
      </c>
      <c r="B38" s="23">
        <v>1629</v>
      </c>
      <c r="C38" s="23">
        <v>414</v>
      </c>
      <c r="D38" s="23">
        <v>522</v>
      </c>
      <c r="E38" s="23">
        <v>28</v>
      </c>
      <c r="F38" s="23">
        <v>29</v>
      </c>
      <c r="G38" s="23">
        <v>391</v>
      </c>
      <c r="H38" s="23">
        <v>3013</v>
      </c>
      <c r="I38" s="24">
        <v>58924.27</v>
      </c>
    </row>
    <row r="39" spans="1:9" x14ac:dyDescent="0.3">
      <c r="A39" s="21" t="s">
        <v>50</v>
      </c>
      <c r="B39" s="23">
        <v>634</v>
      </c>
      <c r="C39" s="23">
        <v>76</v>
      </c>
      <c r="D39" s="23">
        <v>220</v>
      </c>
      <c r="E39" s="23">
        <v>2</v>
      </c>
      <c r="F39" s="23">
        <v>0</v>
      </c>
      <c r="G39" s="23">
        <v>0</v>
      </c>
      <c r="H39" s="23">
        <v>932</v>
      </c>
      <c r="I39" s="24">
        <v>14260.64</v>
      </c>
    </row>
    <row r="40" spans="1:9" x14ac:dyDescent="0.3">
      <c r="A40" s="21" t="s">
        <v>51</v>
      </c>
      <c r="B40" s="23">
        <v>499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499</v>
      </c>
      <c r="I40" s="24">
        <v>5148.7700000000004</v>
      </c>
    </row>
    <row r="41" spans="1:9" x14ac:dyDescent="0.3">
      <c r="A41" s="21" t="s">
        <v>52</v>
      </c>
      <c r="B41" s="23">
        <v>14</v>
      </c>
      <c r="C41" s="23">
        <v>1</v>
      </c>
      <c r="D41" s="23">
        <v>1</v>
      </c>
      <c r="E41" s="23">
        <v>0</v>
      </c>
      <c r="F41" s="23">
        <v>0</v>
      </c>
      <c r="G41" s="23">
        <v>10</v>
      </c>
      <c r="H41" s="23">
        <v>26</v>
      </c>
      <c r="I41" s="24">
        <v>628</v>
      </c>
    </row>
    <row r="42" spans="1:9" x14ac:dyDescent="0.3">
      <c r="A42" s="21" t="s">
        <v>53</v>
      </c>
      <c r="B42" s="23">
        <v>287</v>
      </c>
      <c r="C42" s="23">
        <v>80</v>
      </c>
      <c r="D42" s="23">
        <v>10</v>
      </c>
      <c r="E42" s="23">
        <v>418</v>
      </c>
      <c r="F42" s="23">
        <v>0</v>
      </c>
      <c r="G42" s="23">
        <v>293</v>
      </c>
      <c r="H42" s="23">
        <v>1088</v>
      </c>
      <c r="I42" s="24">
        <v>32522.5</v>
      </c>
    </row>
    <row r="43" spans="1:9" x14ac:dyDescent="0.3">
      <c r="A43" s="21" t="s">
        <v>135</v>
      </c>
      <c r="B43" s="23">
        <v>912</v>
      </c>
      <c r="C43" s="23">
        <v>434</v>
      </c>
      <c r="D43" s="23">
        <v>16</v>
      </c>
      <c r="E43" s="23">
        <v>0</v>
      </c>
      <c r="F43" s="23">
        <v>0</v>
      </c>
      <c r="G43" s="23">
        <v>0</v>
      </c>
      <c r="H43" s="23">
        <v>1362</v>
      </c>
      <c r="I43" s="24">
        <v>18691.64</v>
      </c>
    </row>
    <row r="44" spans="1:9" x14ac:dyDescent="0.3">
      <c r="A44" s="21" t="s">
        <v>56</v>
      </c>
      <c r="B44" s="23">
        <v>96801</v>
      </c>
      <c r="C44" s="23">
        <v>2133</v>
      </c>
      <c r="D44" s="23">
        <v>1489</v>
      </c>
      <c r="E44" s="23">
        <v>90</v>
      </c>
      <c r="F44" s="23">
        <v>14</v>
      </c>
      <c r="G44" s="23">
        <v>114</v>
      </c>
      <c r="H44" s="23">
        <v>100641</v>
      </c>
      <c r="I44" s="24">
        <v>1092276.68</v>
      </c>
    </row>
    <row r="45" spans="1:9" x14ac:dyDescent="0.3">
      <c r="A45" s="21" t="s">
        <v>57</v>
      </c>
      <c r="B45" s="23">
        <v>293351</v>
      </c>
      <c r="C45" s="23">
        <v>13575</v>
      </c>
      <c r="D45" s="23">
        <v>8290</v>
      </c>
      <c r="E45" s="23">
        <v>1820</v>
      </c>
      <c r="F45" s="23">
        <v>291</v>
      </c>
      <c r="G45" s="23">
        <v>1615</v>
      </c>
      <c r="H45" s="23">
        <v>318942</v>
      </c>
      <c r="I45" s="24">
        <v>3680246.27</v>
      </c>
    </row>
    <row r="46" spans="1:9" x14ac:dyDescent="0.3">
      <c r="A46" s="21" t="s">
        <v>142</v>
      </c>
      <c r="B46" s="23">
        <v>37368</v>
      </c>
      <c r="C46" s="23">
        <v>590</v>
      </c>
      <c r="D46" s="23">
        <v>418</v>
      </c>
      <c r="E46" s="23">
        <v>68</v>
      </c>
      <c r="F46" s="23">
        <v>7</v>
      </c>
      <c r="G46" s="23">
        <v>50</v>
      </c>
      <c r="H46" s="23">
        <v>38501</v>
      </c>
      <c r="I46" s="24">
        <v>414061.59</v>
      </c>
    </row>
    <row r="47" spans="1:9" x14ac:dyDescent="0.3">
      <c r="A47" s="21" t="s">
        <v>59</v>
      </c>
      <c r="B47" s="23">
        <v>225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225</v>
      </c>
      <c r="I47" s="24">
        <v>2321.59</v>
      </c>
    </row>
    <row r="48" spans="1:9" x14ac:dyDescent="0.3">
      <c r="A48" s="21" t="s">
        <v>60</v>
      </c>
      <c r="B48" s="23">
        <v>2939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2939</v>
      </c>
      <c r="I48" s="24">
        <v>30325.14</v>
      </c>
    </row>
    <row r="49" spans="1:9" x14ac:dyDescent="0.3">
      <c r="A49" s="21"/>
      <c r="B49" s="23"/>
      <c r="C49" s="23"/>
      <c r="D49" s="23"/>
      <c r="E49" s="23"/>
      <c r="F49" s="23"/>
      <c r="G49" s="23"/>
      <c r="H49" s="23"/>
      <c r="I49" s="24"/>
    </row>
    <row r="50" spans="1:9" x14ac:dyDescent="0.3">
      <c r="A50" s="21"/>
      <c r="B50" s="23"/>
      <c r="C50" s="23"/>
      <c r="D50" s="23"/>
      <c r="E50" s="23"/>
      <c r="F50" s="23"/>
      <c r="G50" s="23"/>
      <c r="H50" s="23"/>
      <c r="I50" s="24"/>
    </row>
    <row r="51" spans="1:9" x14ac:dyDescent="0.3">
      <c r="A51" s="21"/>
      <c r="B51" s="23"/>
      <c r="C51" s="23"/>
      <c r="D51" s="23"/>
      <c r="E51" s="23"/>
      <c r="F51" s="23"/>
      <c r="G51" s="23"/>
      <c r="H51" s="23"/>
      <c r="I51" s="24"/>
    </row>
    <row r="52" spans="1:9" x14ac:dyDescent="0.3">
      <c r="A52" s="21"/>
      <c r="B52" s="23"/>
      <c r="C52" s="23"/>
      <c r="D52" s="23"/>
      <c r="E52" s="23"/>
      <c r="F52" s="23"/>
      <c r="G52" s="23"/>
      <c r="H52" s="23"/>
      <c r="I52" s="24"/>
    </row>
    <row r="53" spans="1:9" x14ac:dyDescent="0.3">
      <c r="A53" s="21"/>
      <c r="B53" s="23"/>
      <c r="C53" s="23"/>
      <c r="D53" s="23"/>
      <c r="E53" s="23"/>
      <c r="F53" s="23"/>
      <c r="G53" s="23"/>
      <c r="H53" s="59"/>
      <c r="I53" s="60"/>
    </row>
    <row r="54" spans="1:9" x14ac:dyDescent="0.3">
      <c r="A54" s="21" t="s">
        <v>8</v>
      </c>
      <c r="B54" s="23">
        <f t="shared" ref="B54:H54" si="0">SUM(B30:B51)</f>
        <v>2528508</v>
      </c>
      <c r="C54" s="23">
        <f t="shared" si="0"/>
        <v>77232</v>
      </c>
      <c r="D54" s="23">
        <f t="shared" si="0"/>
        <v>45546</v>
      </c>
      <c r="E54" s="23">
        <f t="shared" si="0"/>
        <v>8765</v>
      </c>
      <c r="F54" s="23">
        <f t="shared" si="0"/>
        <v>1839</v>
      </c>
      <c r="G54" s="23">
        <f t="shared" si="0"/>
        <v>10832</v>
      </c>
      <c r="H54" s="23">
        <f t="shared" si="0"/>
        <v>2672722</v>
      </c>
      <c r="I54" s="24">
        <f>SUM(I30:I53)</f>
        <v>29784548.489999998</v>
      </c>
    </row>
    <row r="55" spans="1:9" x14ac:dyDescent="0.3">
      <c r="A55" s="25"/>
      <c r="B55" s="26"/>
      <c r="C55" s="26"/>
      <c r="D55" s="26"/>
      <c r="E55" s="26"/>
      <c r="F55" s="26"/>
      <c r="G55" s="26"/>
      <c r="H55" s="27"/>
      <c r="I55" s="28"/>
    </row>
    <row r="56" spans="1:9" ht="15" thickBot="1" x14ac:dyDescent="0.35">
      <c r="A56" s="29"/>
      <c r="B56" s="30"/>
      <c r="C56" s="30"/>
      <c r="D56" s="30"/>
      <c r="E56" s="30"/>
      <c r="F56" s="30"/>
      <c r="G56" s="30"/>
      <c r="H56" s="30"/>
      <c r="I56" s="31"/>
    </row>
    <row r="57" spans="1:9" ht="16.2" thickBot="1" x14ac:dyDescent="0.35">
      <c r="A57" s="61" t="s">
        <v>113</v>
      </c>
      <c r="B57" s="62"/>
      <c r="C57" s="62"/>
      <c r="D57" s="62"/>
      <c r="E57" s="62"/>
      <c r="F57" s="62"/>
      <c r="G57" s="63"/>
      <c r="H57" s="64">
        <f>+$H$4</f>
        <v>471684.36</v>
      </c>
      <c r="I57" s="63"/>
    </row>
    <row r="58" spans="1:9" ht="15.6" x14ac:dyDescent="0.3">
      <c r="A58" s="18" t="s">
        <v>32</v>
      </c>
      <c r="B58" s="19" t="s">
        <v>33</v>
      </c>
      <c r="C58" s="19" t="s">
        <v>34</v>
      </c>
      <c r="D58" s="19" t="s">
        <v>35</v>
      </c>
      <c r="E58" s="19" t="s">
        <v>36</v>
      </c>
      <c r="F58" s="19" t="s">
        <v>37</v>
      </c>
      <c r="G58" s="19" t="s">
        <v>38</v>
      </c>
      <c r="H58" s="19" t="s">
        <v>8</v>
      </c>
      <c r="I58" s="20" t="s">
        <v>39</v>
      </c>
    </row>
    <row r="59" spans="1:9" x14ac:dyDescent="0.3">
      <c r="A59" s="21" t="s">
        <v>40</v>
      </c>
      <c r="B59" s="23">
        <v>683836</v>
      </c>
      <c r="C59" s="23">
        <v>15961</v>
      </c>
      <c r="D59" s="23">
        <v>9440</v>
      </c>
      <c r="E59" s="23">
        <v>1775</v>
      </c>
      <c r="F59" s="23">
        <v>211</v>
      </c>
      <c r="G59" s="23">
        <v>1356</v>
      </c>
      <c r="H59" s="23">
        <v>712579</v>
      </c>
      <c r="I59" s="24">
        <v>13303858.140000001</v>
      </c>
    </row>
    <row r="60" spans="1:9" x14ac:dyDescent="0.3">
      <c r="A60" s="21" t="s">
        <v>41</v>
      </c>
      <c r="B60" s="23">
        <v>58534</v>
      </c>
      <c r="C60" s="23">
        <v>1635</v>
      </c>
      <c r="D60" s="23">
        <v>1228</v>
      </c>
      <c r="E60" s="23">
        <v>286</v>
      </c>
      <c r="F60" s="23">
        <v>41</v>
      </c>
      <c r="G60" s="23">
        <v>184</v>
      </c>
      <c r="H60" s="23">
        <v>61908</v>
      </c>
      <c r="I60" s="24">
        <v>1170045.5900000001</v>
      </c>
    </row>
    <row r="61" spans="1:9" x14ac:dyDescent="0.3">
      <c r="A61" s="21" t="s">
        <v>42</v>
      </c>
      <c r="B61" s="23">
        <v>85888</v>
      </c>
      <c r="C61" s="23">
        <v>24707</v>
      </c>
      <c r="D61" s="23">
        <v>13044</v>
      </c>
      <c r="E61" s="23">
        <v>1529</v>
      </c>
      <c r="F61" s="23">
        <v>328</v>
      </c>
      <c r="G61" s="23">
        <v>1676</v>
      </c>
      <c r="H61" s="23">
        <v>127172</v>
      </c>
      <c r="I61" s="24">
        <v>2782046.14</v>
      </c>
    </row>
    <row r="62" spans="1:9" x14ac:dyDescent="0.3">
      <c r="A62" s="21" t="s">
        <v>44</v>
      </c>
      <c r="B62" s="23">
        <v>55054</v>
      </c>
      <c r="C62" s="23">
        <v>17564</v>
      </c>
      <c r="D62" s="23">
        <v>7145</v>
      </c>
      <c r="E62" s="23">
        <v>2123</v>
      </c>
      <c r="F62" s="23">
        <v>198</v>
      </c>
      <c r="G62" s="23">
        <v>713</v>
      </c>
      <c r="H62" s="23">
        <v>82797</v>
      </c>
      <c r="I62" s="24">
        <v>1812626.55</v>
      </c>
    </row>
    <row r="63" spans="1:9" x14ac:dyDescent="0.3">
      <c r="A63" s="21" t="s">
        <v>45</v>
      </c>
      <c r="B63" s="23">
        <v>18248</v>
      </c>
      <c r="C63" s="23">
        <v>159</v>
      </c>
      <c r="D63" s="23">
        <v>169</v>
      </c>
      <c r="E63" s="23">
        <v>88</v>
      </c>
      <c r="F63" s="23">
        <v>3</v>
      </c>
      <c r="G63" s="23">
        <v>36</v>
      </c>
      <c r="H63" s="23">
        <v>18703</v>
      </c>
      <c r="I63" s="24">
        <v>347195.77</v>
      </c>
    </row>
    <row r="64" spans="1:9" x14ac:dyDescent="0.3">
      <c r="A64" s="21" t="s">
        <v>46</v>
      </c>
      <c r="B64" s="23">
        <v>6965</v>
      </c>
      <c r="C64" s="23">
        <v>137</v>
      </c>
      <c r="D64" s="23">
        <v>57</v>
      </c>
      <c r="E64" s="23">
        <v>7</v>
      </c>
      <c r="F64" s="23">
        <v>0</v>
      </c>
      <c r="G64" s="23">
        <v>7</v>
      </c>
      <c r="H64" s="23">
        <v>7173</v>
      </c>
      <c r="I64" s="24">
        <v>132608.32000000001</v>
      </c>
    </row>
    <row r="65" spans="1:9" x14ac:dyDescent="0.3">
      <c r="A65" s="21" t="s">
        <v>47</v>
      </c>
      <c r="B65" s="23">
        <v>7</v>
      </c>
      <c r="C65" s="23">
        <v>3</v>
      </c>
      <c r="D65" s="23">
        <v>0</v>
      </c>
      <c r="E65" s="23">
        <v>0</v>
      </c>
      <c r="F65" s="23">
        <v>0</v>
      </c>
      <c r="G65" s="23">
        <v>0</v>
      </c>
      <c r="H65" s="23">
        <v>10</v>
      </c>
      <c r="I65" s="24">
        <v>200.77</v>
      </c>
    </row>
    <row r="66" spans="1:9" x14ac:dyDescent="0.3">
      <c r="A66" s="21" t="s">
        <v>48</v>
      </c>
      <c r="B66" s="23">
        <v>2</v>
      </c>
      <c r="C66" s="23">
        <v>7</v>
      </c>
      <c r="D66" s="23">
        <v>3</v>
      </c>
      <c r="E66" s="23">
        <v>0</v>
      </c>
      <c r="F66" s="23">
        <v>0</v>
      </c>
      <c r="G66" s="23">
        <v>0</v>
      </c>
      <c r="H66" s="23">
        <v>12</v>
      </c>
      <c r="I66" s="24">
        <v>310.95</v>
      </c>
    </row>
    <row r="67" spans="1:9" x14ac:dyDescent="0.3">
      <c r="A67" s="21" t="s">
        <v>49</v>
      </c>
      <c r="B67" s="23">
        <v>545</v>
      </c>
      <c r="C67" s="23">
        <v>622</v>
      </c>
      <c r="D67" s="23">
        <v>338</v>
      </c>
      <c r="E67" s="23">
        <v>22</v>
      </c>
      <c r="F67" s="23">
        <v>1</v>
      </c>
      <c r="G67" s="23">
        <v>84</v>
      </c>
      <c r="H67" s="23">
        <v>1612</v>
      </c>
      <c r="I67" s="24">
        <v>42082.36</v>
      </c>
    </row>
    <row r="68" spans="1:9" x14ac:dyDescent="0.3">
      <c r="A68" s="21" t="s">
        <v>50</v>
      </c>
      <c r="B68" s="23">
        <v>279</v>
      </c>
      <c r="C68" s="23">
        <v>93</v>
      </c>
      <c r="D68" s="23">
        <v>41</v>
      </c>
      <c r="E68" s="23">
        <v>0</v>
      </c>
      <c r="F68" s="23">
        <v>0</v>
      </c>
      <c r="G68" s="23">
        <v>0</v>
      </c>
      <c r="H68" s="23">
        <v>413</v>
      </c>
      <c r="I68" s="24">
        <v>8760.14</v>
      </c>
    </row>
    <row r="69" spans="1:9" x14ac:dyDescent="0.3">
      <c r="A69" s="21" t="s">
        <v>52</v>
      </c>
      <c r="B69" s="23">
        <v>2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2</v>
      </c>
      <c r="I69" s="24">
        <v>36.36</v>
      </c>
    </row>
    <row r="70" spans="1:9" x14ac:dyDescent="0.3">
      <c r="A70" s="21" t="s">
        <v>53</v>
      </c>
      <c r="B70" s="23">
        <v>94</v>
      </c>
      <c r="C70" s="23">
        <v>72</v>
      </c>
      <c r="D70" s="23">
        <v>7</v>
      </c>
      <c r="E70" s="23">
        <v>283</v>
      </c>
      <c r="F70" s="23">
        <v>1</v>
      </c>
      <c r="G70" s="23">
        <v>53</v>
      </c>
      <c r="H70" s="23">
        <v>510</v>
      </c>
      <c r="I70" s="24">
        <v>18415.18</v>
      </c>
    </row>
    <row r="71" spans="1:9" x14ac:dyDescent="0.3">
      <c r="A71" s="21" t="s">
        <v>135</v>
      </c>
      <c r="B71" s="23">
        <v>244</v>
      </c>
      <c r="C71" s="23">
        <v>278</v>
      </c>
      <c r="D71" s="23">
        <v>26</v>
      </c>
      <c r="E71" s="23">
        <v>2</v>
      </c>
      <c r="F71" s="23">
        <v>0</v>
      </c>
      <c r="G71" s="23">
        <v>0</v>
      </c>
      <c r="H71" s="23">
        <v>550</v>
      </c>
      <c r="I71" s="24">
        <v>12225</v>
      </c>
    </row>
    <row r="72" spans="1:9" x14ac:dyDescent="0.3">
      <c r="A72" s="21" t="s">
        <v>56</v>
      </c>
      <c r="B72" s="23">
        <v>23684</v>
      </c>
      <c r="C72" s="23">
        <v>977</v>
      </c>
      <c r="D72" s="23">
        <v>1011</v>
      </c>
      <c r="E72" s="23">
        <v>52</v>
      </c>
      <c r="F72" s="23">
        <v>3</v>
      </c>
      <c r="G72" s="23">
        <v>89</v>
      </c>
      <c r="H72" s="23">
        <v>25816</v>
      </c>
      <c r="I72" s="24">
        <v>496233.59</v>
      </c>
    </row>
    <row r="73" spans="1:9" x14ac:dyDescent="0.3">
      <c r="A73" s="21" t="s">
        <v>57</v>
      </c>
      <c r="B73" s="23">
        <v>67767</v>
      </c>
      <c r="C73" s="23">
        <v>6279</v>
      </c>
      <c r="D73" s="23">
        <v>3225</v>
      </c>
      <c r="E73" s="23">
        <v>685</v>
      </c>
      <c r="F73" s="23">
        <v>23</v>
      </c>
      <c r="G73" s="23">
        <v>114</v>
      </c>
      <c r="H73" s="23">
        <v>78093</v>
      </c>
      <c r="I73" s="24">
        <v>1532624.95</v>
      </c>
    </row>
    <row r="74" spans="1:9" x14ac:dyDescent="0.3">
      <c r="A74" s="21" t="s">
        <v>142</v>
      </c>
      <c r="B74" s="23">
        <v>45240</v>
      </c>
      <c r="C74" s="23">
        <v>1760</v>
      </c>
      <c r="D74" s="23">
        <v>1390</v>
      </c>
      <c r="E74" s="23">
        <v>189</v>
      </c>
      <c r="F74" s="23">
        <v>12</v>
      </c>
      <c r="G74" s="23">
        <v>71</v>
      </c>
      <c r="H74" s="23">
        <v>48662</v>
      </c>
      <c r="I74" s="24">
        <v>925638</v>
      </c>
    </row>
    <row r="75" spans="1:9" x14ac:dyDescent="0.3">
      <c r="A75" s="21"/>
      <c r="B75" s="23"/>
      <c r="C75" s="23"/>
      <c r="D75" s="23"/>
      <c r="E75" s="23"/>
      <c r="F75" s="23"/>
      <c r="G75" s="23"/>
      <c r="H75" s="23"/>
      <c r="I75" s="24"/>
    </row>
    <row r="76" spans="1:9" x14ac:dyDescent="0.3">
      <c r="A76" s="21"/>
      <c r="B76" s="23"/>
      <c r="C76" s="23"/>
      <c r="D76" s="23"/>
      <c r="E76" s="23"/>
      <c r="F76" s="23"/>
      <c r="G76" s="23"/>
      <c r="H76" s="23"/>
      <c r="I76" s="24"/>
    </row>
    <row r="77" spans="1:9" x14ac:dyDescent="0.3">
      <c r="A77" s="21"/>
      <c r="B77" s="23"/>
      <c r="C77" s="23"/>
      <c r="D77" s="23"/>
      <c r="E77" s="23"/>
      <c r="F77" s="23"/>
      <c r="G77" s="23"/>
      <c r="H77" s="23"/>
      <c r="I77" s="24"/>
    </row>
    <row r="78" spans="1:9" x14ac:dyDescent="0.3">
      <c r="A78" s="21" t="s">
        <v>8</v>
      </c>
      <c r="B78" s="23">
        <f t="shared" ref="B78:H78" si="1">SUM(B59:B77)</f>
        <v>1046389</v>
      </c>
      <c r="C78" s="23">
        <f t="shared" si="1"/>
        <v>70254</v>
      </c>
      <c r="D78" s="23">
        <f t="shared" si="1"/>
        <v>37124</v>
      </c>
      <c r="E78" s="23">
        <f t="shared" si="1"/>
        <v>7041</v>
      </c>
      <c r="F78" s="23">
        <f t="shared" si="1"/>
        <v>821</v>
      </c>
      <c r="G78" s="23">
        <f t="shared" si="1"/>
        <v>4383</v>
      </c>
      <c r="H78" s="23">
        <f t="shared" si="1"/>
        <v>1166012</v>
      </c>
      <c r="I78" s="24">
        <f>SUM(I59:I77)</f>
        <v>22584907.809999999</v>
      </c>
    </row>
    <row r="79" spans="1:9" ht="15" thickBot="1" x14ac:dyDescent="0.35">
      <c r="A79" s="32"/>
      <c r="B79" s="32"/>
      <c r="C79" s="32"/>
      <c r="D79" s="32"/>
      <c r="E79" s="32"/>
      <c r="F79" s="32"/>
      <c r="G79" s="32"/>
      <c r="H79" s="32"/>
      <c r="I79" s="32"/>
    </row>
    <row r="80" spans="1:9" ht="16.2" thickBot="1" x14ac:dyDescent="0.35">
      <c r="A80" s="61" t="s">
        <v>63</v>
      </c>
      <c r="B80" s="62"/>
      <c r="C80" s="62"/>
      <c r="D80" s="62"/>
      <c r="E80" s="62"/>
      <c r="F80" s="62"/>
      <c r="G80" s="63"/>
      <c r="H80" s="64">
        <f>+$H$4</f>
        <v>471684.36</v>
      </c>
      <c r="I80" s="63"/>
    </row>
    <row r="81" spans="1:9" ht="15.6" x14ac:dyDescent="0.3">
      <c r="A81" s="18" t="s">
        <v>32</v>
      </c>
      <c r="B81" s="19" t="s">
        <v>33</v>
      </c>
      <c r="C81" s="19" t="s">
        <v>34</v>
      </c>
      <c r="D81" s="19" t="s">
        <v>35</v>
      </c>
      <c r="E81" s="19" t="s">
        <v>36</v>
      </c>
      <c r="F81" s="19" t="s">
        <v>37</v>
      </c>
      <c r="G81" s="19" t="s">
        <v>38</v>
      </c>
      <c r="H81" s="19" t="s">
        <v>8</v>
      </c>
      <c r="I81" s="20" t="s">
        <v>39</v>
      </c>
    </row>
    <row r="82" spans="1:9" x14ac:dyDescent="0.3">
      <c r="A82" s="21" t="s">
        <v>40</v>
      </c>
      <c r="B82" s="23">
        <v>17200</v>
      </c>
      <c r="C82" s="23">
        <v>172</v>
      </c>
      <c r="D82" s="23">
        <v>54</v>
      </c>
      <c r="E82" s="23">
        <v>19</v>
      </c>
      <c r="F82" s="23">
        <v>5</v>
      </c>
      <c r="G82" s="23">
        <v>17</v>
      </c>
      <c r="H82" s="23">
        <v>17467</v>
      </c>
      <c r="I82" s="24">
        <v>149552.59</v>
      </c>
    </row>
    <row r="83" spans="1:9" x14ac:dyDescent="0.3">
      <c r="A83" s="21" t="s">
        <v>41</v>
      </c>
      <c r="B83" s="23">
        <v>327</v>
      </c>
      <c r="C83" s="23">
        <v>4</v>
      </c>
      <c r="D83" s="23">
        <v>1</v>
      </c>
      <c r="E83" s="23">
        <v>1</v>
      </c>
      <c r="F83" s="23">
        <v>0</v>
      </c>
      <c r="G83" s="23">
        <v>0</v>
      </c>
      <c r="H83" s="23">
        <v>333</v>
      </c>
      <c r="I83" s="24">
        <v>2854.95</v>
      </c>
    </row>
    <row r="84" spans="1:9" x14ac:dyDescent="0.3">
      <c r="A84" s="21" t="s">
        <v>42</v>
      </c>
      <c r="B84" s="23">
        <v>827</v>
      </c>
      <c r="C84" s="23">
        <v>69</v>
      </c>
      <c r="D84" s="23">
        <v>60</v>
      </c>
      <c r="E84" s="23">
        <v>12</v>
      </c>
      <c r="F84" s="23">
        <v>1</v>
      </c>
      <c r="G84" s="23">
        <v>28</v>
      </c>
      <c r="H84" s="23">
        <v>997</v>
      </c>
      <c r="I84" s="24">
        <v>9890.77</v>
      </c>
    </row>
    <row r="85" spans="1:9" x14ac:dyDescent="0.3">
      <c r="A85" s="21" t="s">
        <v>44</v>
      </c>
      <c r="B85" s="23">
        <v>3021</v>
      </c>
      <c r="C85" s="23">
        <v>352</v>
      </c>
      <c r="D85" s="23">
        <v>226</v>
      </c>
      <c r="E85" s="23">
        <v>83</v>
      </c>
      <c r="F85" s="23">
        <v>33</v>
      </c>
      <c r="G85" s="23">
        <v>31</v>
      </c>
      <c r="H85" s="23">
        <v>3746</v>
      </c>
      <c r="I85" s="24">
        <v>37241.68</v>
      </c>
    </row>
    <row r="86" spans="1:9" x14ac:dyDescent="0.3">
      <c r="A86" s="21" t="s">
        <v>45</v>
      </c>
      <c r="B86" s="23">
        <v>441</v>
      </c>
      <c r="C86" s="23">
        <v>5</v>
      </c>
      <c r="D86" s="23">
        <v>0</v>
      </c>
      <c r="E86" s="23">
        <v>3</v>
      </c>
      <c r="F86" s="23">
        <v>0</v>
      </c>
      <c r="G86" s="23">
        <v>0</v>
      </c>
      <c r="H86" s="23">
        <v>449</v>
      </c>
      <c r="I86" s="24">
        <v>3853.68</v>
      </c>
    </row>
    <row r="87" spans="1:9" x14ac:dyDescent="0.3">
      <c r="A87" s="21" t="s">
        <v>46</v>
      </c>
      <c r="B87" s="23">
        <v>302</v>
      </c>
      <c r="C87" s="23">
        <v>8</v>
      </c>
      <c r="D87" s="23">
        <v>1</v>
      </c>
      <c r="E87" s="23">
        <v>0</v>
      </c>
      <c r="F87" s="23">
        <v>0</v>
      </c>
      <c r="G87" s="23">
        <v>0</v>
      </c>
      <c r="H87" s="23">
        <v>311</v>
      </c>
      <c r="I87" s="24">
        <v>2678.09</v>
      </c>
    </row>
    <row r="88" spans="1:9" x14ac:dyDescent="0.3">
      <c r="A88" s="21" t="s">
        <v>57</v>
      </c>
      <c r="B88" s="23">
        <v>-75</v>
      </c>
      <c r="C88" s="23">
        <v>0</v>
      </c>
      <c r="D88" s="23">
        <v>0</v>
      </c>
      <c r="E88" s="23">
        <v>0</v>
      </c>
      <c r="F88" s="23">
        <v>0</v>
      </c>
      <c r="G88" s="23">
        <v>3</v>
      </c>
      <c r="H88" s="23">
        <v>-72</v>
      </c>
      <c r="I88" s="24">
        <v>-560.59</v>
      </c>
    </row>
    <row r="89" spans="1:9" x14ac:dyDescent="0.3">
      <c r="A89" s="21"/>
      <c r="B89" s="23"/>
      <c r="C89" s="23"/>
      <c r="D89" s="23"/>
      <c r="E89" s="23"/>
      <c r="F89" s="23"/>
      <c r="G89" s="23"/>
      <c r="H89" s="23"/>
      <c r="I89" s="24"/>
    </row>
    <row r="90" spans="1:9" x14ac:dyDescent="0.3">
      <c r="A90" s="21"/>
      <c r="B90" s="23"/>
      <c r="C90" s="23"/>
      <c r="D90" s="23"/>
      <c r="E90" s="23"/>
      <c r="F90" s="23"/>
      <c r="G90" s="23"/>
      <c r="H90" s="23"/>
      <c r="I90" s="24"/>
    </row>
    <row r="91" spans="1:9" x14ac:dyDescent="0.3">
      <c r="A91" s="21"/>
      <c r="B91" s="23"/>
      <c r="C91" s="23"/>
      <c r="D91" s="23"/>
      <c r="E91" s="23"/>
      <c r="F91" s="23"/>
      <c r="G91" s="23"/>
      <c r="H91" s="23"/>
      <c r="I91" s="24"/>
    </row>
    <row r="92" spans="1:9" x14ac:dyDescent="0.3">
      <c r="A92" s="21"/>
      <c r="B92" s="23"/>
      <c r="C92" s="23"/>
      <c r="D92" s="23"/>
      <c r="E92" s="23"/>
      <c r="F92" s="23"/>
      <c r="G92" s="23"/>
      <c r="H92" s="23"/>
      <c r="I92" s="24"/>
    </row>
    <row r="93" spans="1:9" x14ac:dyDescent="0.3">
      <c r="A93" s="21" t="s">
        <v>8</v>
      </c>
      <c r="B93" s="23">
        <f t="shared" ref="B93:H93" si="2">SUM(B82:B92)</f>
        <v>22043</v>
      </c>
      <c r="C93" s="23">
        <f t="shared" si="2"/>
        <v>610</v>
      </c>
      <c r="D93" s="23">
        <f t="shared" si="2"/>
        <v>342</v>
      </c>
      <c r="E93" s="23">
        <f t="shared" si="2"/>
        <v>118</v>
      </c>
      <c r="F93" s="23">
        <f t="shared" si="2"/>
        <v>39</v>
      </c>
      <c r="G93" s="23">
        <f t="shared" si="2"/>
        <v>79</v>
      </c>
      <c r="H93" s="23">
        <f t="shared" si="2"/>
        <v>23231</v>
      </c>
      <c r="I93" s="24">
        <f>SUM(I82:I92)</f>
        <v>205511.16999999998</v>
      </c>
    </row>
    <row r="94" spans="1:9" x14ac:dyDescent="0.3">
      <c r="A94" s="32"/>
      <c r="B94" s="32"/>
      <c r="C94" s="32"/>
      <c r="D94" s="32"/>
      <c r="E94" s="32"/>
      <c r="F94" s="32"/>
      <c r="G94" s="32"/>
      <c r="H94" s="32"/>
      <c r="I94" s="32"/>
    </row>
    <row r="95" spans="1:9" ht="15" thickBot="1" x14ac:dyDescent="0.35">
      <c r="A95" s="29"/>
      <c r="B95" s="30"/>
      <c r="C95" s="30"/>
      <c r="D95" s="30"/>
      <c r="E95" s="30"/>
      <c r="F95" s="30"/>
      <c r="G95" s="30"/>
      <c r="H95" s="30"/>
      <c r="I95" s="31"/>
    </row>
    <row r="96" spans="1:9" ht="16.2" thickBot="1" x14ac:dyDescent="0.35">
      <c r="A96" s="61" t="s">
        <v>65</v>
      </c>
      <c r="B96" s="62"/>
      <c r="C96" s="62"/>
      <c r="D96" s="62"/>
      <c r="E96" s="62"/>
      <c r="F96" s="62"/>
      <c r="G96" s="63"/>
      <c r="H96" s="64">
        <f>+$H$4</f>
        <v>471684.36</v>
      </c>
      <c r="I96" s="63"/>
    </row>
    <row r="97" spans="1:9" ht="15.6" x14ac:dyDescent="0.3">
      <c r="A97" s="18" t="s">
        <v>32</v>
      </c>
      <c r="B97" s="19" t="s">
        <v>33</v>
      </c>
      <c r="C97" s="19" t="s">
        <v>34</v>
      </c>
      <c r="D97" s="19" t="s">
        <v>35</v>
      </c>
      <c r="E97" s="19" t="s">
        <v>36</v>
      </c>
      <c r="F97" s="19" t="s">
        <v>37</v>
      </c>
      <c r="G97" s="19" t="s">
        <v>38</v>
      </c>
      <c r="H97" s="19" t="s">
        <v>8</v>
      </c>
      <c r="I97" s="20" t="s">
        <v>39</v>
      </c>
    </row>
    <row r="98" spans="1:9" x14ac:dyDescent="0.3">
      <c r="A98" s="21" t="s">
        <v>40</v>
      </c>
      <c r="B98" s="23">
        <v>70297</v>
      </c>
      <c r="C98" s="23">
        <v>1798</v>
      </c>
      <c r="D98" s="23">
        <v>1582</v>
      </c>
      <c r="E98" s="23">
        <v>281</v>
      </c>
      <c r="F98" s="23">
        <v>42</v>
      </c>
      <c r="G98" s="23">
        <v>445</v>
      </c>
      <c r="H98" s="23">
        <v>74445</v>
      </c>
      <c r="I98" s="24">
        <v>2820387.23</v>
      </c>
    </row>
    <row r="99" spans="1:9" x14ac:dyDescent="0.3">
      <c r="A99" s="21" t="s">
        <v>41</v>
      </c>
      <c r="B99" s="23">
        <v>20296</v>
      </c>
      <c r="C99" s="23">
        <v>1155</v>
      </c>
      <c r="D99" s="23">
        <v>1007</v>
      </c>
      <c r="E99" s="23">
        <v>329</v>
      </c>
      <c r="F99" s="23">
        <v>27</v>
      </c>
      <c r="G99" s="23">
        <v>269</v>
      </c>
      <c r="H99" s="23">
        <v>23083</v>
      </c>
      <c r="I99" s="24">
        <v>917591.32</v>
      </c>
    </row>
    <row r="100" spans="1:9" x14ac:dyDescent="0.3">
      <c r="A100" s="21" t="s">
        <v>42</v>
      </c>
      <c r="B100" s="23">
        <v>20368</v>
      </c>
      <c r="C100" s="23">
        <v>6558</v>
      </c>
      <c r="D100" s="23">
        <v>3402</v>
      </c>
      <c r="E100" s="23">
        <v>596</v>
      </c>
      <c r="F100" s="23">
        <v>138</v>
      </c>
      <c r="G100" s="23">
        <v>1011</v>
      </c>
      <c r="H100" s="23">
        <v>32073</v>
      </c>
      <c r="I100" s="24">
        <v>1446636.41</v>
      </c>
    </row>
    <row r="101" spans="1:9" x14ac:dyDescent="0.3">
      <c r="A101" s="21" t="s">
        <v>44</v>
      </c>
      <c r="B101" s="23">
        <v>12707</v>
      </c>
      <c r="C101" s="23">
        <v>4428</v>
      </c>
      <c r="D101" s="23">
        <v>2217</v>
      </c>
      <c r="E101" s="23">
        <v>1250</v>
      </c>
      <c r="F101" s="23">
        <v>95</v>
      </c>
      <c r="G101" s="23">
        <v>398</v>
      </c>
      <c r="H101" s="23">
        <v>21095</v>
      </c>
      <c r="I101" s="24">
        <v>974451.45</v>
      </c>
    </row>
    <row r="102" spans="1:9" x14ac:dyDescent="0.3">
      <c r="A102" s="21" t="s">
        <v>45</v>
      </c>
      <c r="B102" s="23">
        <v>2627</v>
      </c>
      <c r="C102" s="23">
        <v>29</v>
      </c>
      <c r="D102" s="23">
        <v>32</v>
      </c>
      <c r="E102" s="23">
        <v>6</v>
      </c>
      <c r="F102" s="23">
        <v>4</v>
      </c>
      <c r="G102" s="23">
        <v>11</v>
      </c>
      <c r="H102" s="23">
        <v>2709</v>
      </c>
      <c r="I102" s="24">
        <v>101042.59</v>
      </c>
    </row>
    <row r="103" spans="1:9" x14ac:dyDescent="0.3">
      <c r="A103" s="21" t="s">
        <v>46</v>
      </c>
      <c r="B103" s="23">
        <v>812</v>
      </c>
      <c r="C103" s="23">
        <v>12</v>
      </c>
      <c r="D103" s="23">
        <v>6</v>
      </c>
      <c r="E103" s="23">
        <v>0</v>
      </c>
      <c r="F103" s="23">
        <v>0</v>
      </c>
      <c r="G103" s="23">
        <v>2</v>
      </c>
      <c r="H103" s="23">
        <v>832</v>
      </c>
      <c r="I103" s="24">
        <v>30705.73</v>
      </c>
    </row>
    <row r="104" spans="1:9" x14ac:dyDescent="0.3">
      <c r="A104" s="21" t="s">
        <v>47</v>
      </c>
      <c r="B104" s="23">
        <v>44</v>
      </c>
      <c r="C104" s="23">
        <v>6</v>
      </c>
      <c r="D104" s="23">
        <v>4</v>
      </c>
      <c r="E104" s="23">
        <v>1</v>
      </c>
      <c r="F104" s="23">
        <v>0</v>
      </c>
      <c r="G104" s="23">
        <v>0</v>
      </c>
      <c r="H104" s="23">
        <v>55</v>
      </c>
      <c r="I104" s="24">
        <v>2237.4499999999998</v>
      </c>
    </row>
    <row r="105" spans="1:9" x14ac:dyDescent="0.3">
      <c r="A105" s="21" t="s">
        <v>48</v>
      </c>
      <c r="B105" s="23">
        <v>17</v>
      </c>
      <c r="C105" s="23">
        <v>19</v>
      </c>
      <c r="D105" s="23">
        <v>2</v>
      </c>
      <c r="E105" s="23">
        <v>1</v>
      </c>
      <c r="F105" s="23">
        <v>0</v>
      </c>
      <c r="G105" s="23">
        <v>0</v>
      </c>
      <c r="H105" s="23">
        <v>39</v>
      </c>
      <c r="I105" s="24">
        <v>1743.09</v>
      </c>
    </row>
    <row r="106" spans="1:9" x14ac:dyDescent="0.3">
      <c r="A106" s="21" t="s">
        <v>49</v>
      </c>
      <c r="B106" s="23">
        <v>75</v>
      </c>
      <c r="C106" s="23">
        <v>166</v>
      </c>
      <c r="D106" s="23">
        <v>86</v>
      </c>
      <c r="E106" s="23">
        <v>19</v>
      </c>
      <c r="F106" s="23">
        <v>0</v>
      </c>
      <c r="G106" s="23">
        <v>38</v>
      </c>
      <c r="H106" s="23">
        <v>384</v>
      </c>
      <c r="I106" s="24">
        <v>21836.09</v>
      </c>
    </row>
    <row r="107" spans="1:9" x14ac:dyDescent="0.3">
      <c r="A107" s="21" t="s">
        <v>50</v>
      </c>
      <c r="B107" s="23">
        <v>45</v>
      </c>
      <c r="C107" s="23">
        <v>25</v>
      </c>
      <c r="D107" s="23">
        <v>19</v>
      </c>
      <c r="E107" s="23">
        <v>0</v>
      </c>
      <c r="F107" s="23">
        <v>0</v>
      </c>
      <c r="G107" s="23">
        <v>1</v>
      </c>
      <c r="H107" s="23">
        <v>90</v>
      </c>
      <c r="I107" s="24">
        <v>4207.59</v>
      </c>
    </row>
    <row r="108" spans="1:9" x14ac:dyDescent="0.3">
      <c r="A108" s="21" t="s">
        <v>53</v>
      </c>
      <c r="B108" s="23">
        <v>2</v>
      </c>
      <c r="C108" s="23">
        <v>5</v>
      </c>
      <c r="D108" s="23">
        <v>0</v>
      </c>
      <c r="E108" s="23">
        <v>12</v>
      </c>
      <c r="F108" s="23">
        <v>0</v>
      </c>
      <c r="G108" s="23">
        <v>0</v>
      </c>
      <c r="H108" s="23">
        <v>19</v>
      </c>
      <c r="I108" s="24">
        <v>1298</v>
      </c>
    </row>
    <row r="109" spans="1:9" x14ac:dyDescent="0.3">
      <c r="A109" s="21" t="s">
        <v>135</v>
      </c>
      <c r="B109" s="23">
        <v>66</v>
      </c>
      <c r="C109" s="23">
        <v>44</v>
      </c>
      <c r="D109" s="23">
        <v>0</v>
      </c>
      <c r="E109" s="23">
        <v>0</v>
      </c>
      <c r="F109" s="23">
        <v>0</v>
      </c>
      <c r="G109" s="23">
        <v>0</v>
      </c>
      <c r="H109" s="23">
        <v>110</v>
      </c>
      <c r="I109" s="24">
        <v>4504</v>
      </c>
    </row>
    <row r="110" spans="1:9" x14ac:dyDescent="0.3">
      <c r="A110" s="21" t="s">
        <v>56</v>
      </c>
      <c r="B110" s="23">
        <v>797</v>
      </c>
      <c r="C110" s="23">
        <v>89</v>
      </c>
      <c r="D110" s="23">
        <v>69</v>
      </c>
      <c r="E110" s="23">
        <v>3</v>
      </c>
      <c r="F110" s="23">
        <v>0</v>
      </c>
      <c r="G110" s="23">
        <v>0</v>
      </c>
      <c r="H110" s="23">
        <v>958</v>
      </c>
      <c r="I110" s="24">
        <v>38113.449999999997</v>
      </c>
    </row>
    <row r="111" spans="1:9" x14ac:dyDescent="0.3">
      <c r="A111" s="21" t="s">
        <v>57</v>
      </c>
      <c r="B111" s="23">
        <v>4663</v>
      </c>
      <c r="C111" s="23">
        <v>1410</v>
      </c>
      <c r="D111" s="23">
        <v>646</v>
      </c>
      <c r="E111" s="23">
        <v>221</v>
      </c>
      <c r="F111" s="23">
        <v>0</v>
      </c>
      <c r="G111" s="23">
        <v>52</v>
      </c>
      <c r="H111" s="23">
        <v>6992</v>
      </c>
      <c r="I111" s="24">
        <v>303744.55</v>
      </c>
    </row>
    <row r="112" spans="1:9" x14ac:dyDescent="0.3">
      <c r="A112" s="21" t="s">
        <v>142</v>
      </c>
      <c r="B112" s="23">
        <v>9928</v>
      </c>
      <c r="C112" s="23">
        <v>785</v>
      </c>
      <c r="D112" s="23">
        <v>621</v>
      </c>
      <c r="E112" s="23">
        <v>168</v>
      </c>
      <c r="F112" s="23">
        <v>16</v>
      </c>
      <c r="G112" s="23">
        <v>145</v>
      </c>
      <c r="H112" s="23">
        <v>11663</v>
      </c>
      <c r="I112" s="24">
        <v>470185.41</v>
      </c>
    </row>
    <row r="113" spans="1:9" x14ac:dyDescent="0.3">
      <c r="A113" s="21"/>
      <c r="B113" s="23"/>
      <c r="C113" s="23"/>
      <c r="D113" s="23"/>
      <c r="E113" s="23"/>
      <c r="F113" s="23"/>
      <c r="G113" s="23"/>
      <c r="H113" s="23"/>
      <c r="I113" s="24"/>
    </row>
    <row r="114" spans="1:9" x14ac:dyDescent="0.3">
      <c r="A114" s="21"/>
      <c r="B114" s="23"/>
      <c r="C114" s="23"/>
      <c r="D114" s="23"/>
      <c r="E114" s="23"/>
      <c r="F114" s="23"/>
      <c r="G114" s="23"/>
      <c r="H114" s="23"/>
      <c r="I114" s="24"/>
    </row>
    <row r="115" spans="1:9" x14ac:dyDescent="0.3">
      <c r="A115" s="21"/>
      <c r="B115" s="23"/>
      <c r="C115" s="23"/>
      <c r="D115" s="23"/>
      <c r="E115" s="23"/>
      <c r="F115" s="23"/>
      <c r="G115" s="23"/>
      <c r="H115" s="23"/>
      <c r="I115" s="24"/>
    </row>
    <row r="116" spans="1:9" x14ac:dyDescent="0.3">
      <c r="A116" s="21" t="s">
        <v>8</v>
      </c>
      <c r="B116" s="23">
        <f t="shared" ref="B116:G116" si="3">SUM(B98:B115)</f>
        <v>142744</v>
      </c>
      <c r="C116" s="23">
        <f t="shared" si="3"/>
        <v>16529</v>
      </c>
      <c r="D116" s="23">
        <f t="shared" si="3"/>
        <v>9693</v>
      </c>
      <c r="E116" s="23">
        <f t="shared" si="3"/>
        <v>2887</v>
      </c>
      <c r="F116" s="23">
        <f t="shared" si="3"/>
        <v>322</v>
      </c>
      <c r="G116" s="23">
        <f t="shared" si="3"/>
        <v>2372</v>
      </c>
      <c r="H116" s="23">
        <f>SUM(H98:H115)</f>
        <v>174547</v>
      </c>
      <c r="I116" s="24">
        <f>SUM(I98:I115)</f>
        <v>7138684.3600000003</v>
      </c>
    </row>
    <row r="117" spans="1:9" ht="15" thickBot="1" x14ac:dyDescent="0.35">
      <c r="A117" s="29"/>
      <c r="B117" s="30"/>
      <c r="C117" s="30"/>
      <c r="D117" s="30"/>
      <c r="E117" s="30"/>
      <c r="F117" s="30"/>
      <c r="G117" s="30"/>
      <c r="H117" s="30"/>
      <c r="I117" s="31"/>
    </row>
    <row r="118" spans="1:9" ht="16.2" thickBot="1" x14ac:dyDescent="0.35">
      <c r="A118" s="61" t="s">
        <v>143</v>
      </c>
      <c r="B118" s="62"/>
      <c r="C118" s="62"/>
      <c r="D118" s="62"/>
      <c r="E118" s="62"/>
      <c r="F118" s="62"/>
      <c r="G118" s="63"/>
      <c r="H118" s="64">
        <f>+$H$4</f>
        <v>471684.36</v>
      </c>
      <c r="I118" s="63"/>
    </row>
    <row r="119" spans="1:9" ht="15.6" x14ac:dyDescent="0.3">
      <c r="A119" s="18" t="s">
        <v>32</v>
      </c>
      <c r="B119" s="19" t="s">
        <v>33</v>
      </c>
      <c r="C119" s="19" t="s">
        <v>34</v>
      </c>
      <c r="D119" s="19" t="s">
        <v>35</v>
      </c>
      <c r="E119" s="19" t="s">
        <v>36</v>
      </c>
      <c r="F119" s="19" t="s">
        <v>37</v>
      </c>
      <c r="G119" s="19" t="s">
        <v>38</v>
      </c>
      <c r="H119" s="19" t="s">
        <v>8</v>
      </c>
      <c r="I119" s="20" t="s">
        <v>39</v>
      </c>
    </row>
    <row r="120" spans="1:9" x14ac:dyDescent="0.3">
      <c r="A120" s="21" t="s">
        <v>40</v>
      </c>
      <c r="B120" s="23">
        <v>708</v>
      </c>
      <c r="C120" s="23">
        <v>12</v>
      </c>
      <c r="D120" s="23">
        <v>12</v>
      </c>
      <c r="E120" s="23">
        <v>0</v>
      </c>
      <c r="F120" s="23">
        <v>1</v>
      </c>
      <c r="G120" s="23">
        <v>0</v>
      </c>
      <c r="H120" s="23">
        <v>733</v>
      </c>
      <c r="I120" s="24">
        <v>55463.23</v>
      </c>
    </row>
    <row r="121" spans="1:9" x14ac:dyDescent="0.3">
      <c r="A121" s="21" t="s">
        <v>41</v>
      </c>
      <c r="B121" s="23">
        <v>73</v>
      </c>
      <c r="C121" s="23">
        <v>9</v>
      </c>
      <c r="D121" s="23">
        <v>12</v>
      </c>
      <c r="E121" s="23">
        <v>8</v>
      </c>
      <c r="F121" s="23">
        <v>0</v>
      </c>
      <c r="G121" s="23">
        <v>6</v>
      </c>
      <c r="H121" s="23">
        <v>108</v>
      </c>
      <c r="I121" s="24">
        <v>12709.14</v>
      </c>
    </row>
    <row r="122" spans="1:9" x14ac:dyDescent="0.3">
      <c r="A122" s="21" t="s">
        <v>42</v>
      </c>
      <c r="B122" s="23">
        <v>186</v>
      </c>
      <c r="C122" s="23">
        <v>58</v>
      </c>
      <c r="D122" s="23">
        <v>36</v>
      </c>
      <c r="E122" s="23">
        <v>1</v>
      </c>
      <c r="F122" s="23">
        <v>2</v>
      </c>
      <c r="G122" s="23">
        <v>0</v>
      </c>
      <c r="H122" s="23">
        <v>283</v>
      </c>
      <c r="I122" s="24">
        <v>29512</v>
      </c>
    </row>
    <row r="123" spans="1:9" x14ac:dyDescent="0.3">
      <c r="A123" s="21" t="s">
        <v>44</v>
      </c>
      <c r="B123" s="23">
        <v>167</v>
      </c>
      <c r="C123" s="23">
        <v>79</v>
      </c>
      <c r="D123" s="23">
        <v>67</v>
      </c>
      <c r="E123" s="23">
        <v>17</v>
      </c>
      <c r="F123" s="23">
        <v>13</v>
      </c>
      <c r="G123" s="23">
        <v>6</v>
      </c>
      <c r="H123" s="23">
        <v>349</v>
      </c>
      <c r="I123" s="24">
        <v>46123.64</v>
      </c>
    </row>
    <row r="124" spans="1:9" x14ac:dyDescent="0.3">
      <c r="A124" s="21" t="s">
        <v>45</v>
      </c>
      <c r="B124" s="23">
        <v>15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15</v>
      </c>
      <c r="I124" s="24">
        <v>1083.4100000000001</v>
      </c>
    </row>
    <row r="125" spans="1:9" x14ac:dyDescent="0.3">
      <c r="A125" s="21" t="s">
        <v>46</v>
      </c>
      <c r="B125" s="23">
        <v>7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7</v>
      </c>
      <c r="I125" s="24">
        <v>505.59</v>
      </c>
    </row>
    <row r="126" spans="1:9" x14ac:dyDescent="0.3">
      <c r="A126" s="21" t="s">
        <v>50</v>
      </c>
      <c r="B126" s="23">
        <v>1</v>
      </c>
      <c r="C126" s="23">
        <v>2</v>
      </c>
      <c r="D126" s="23">
        <v>0</v>
      </c>
      <c r="E126" s="23">
        <v>0</v>
      </c>
      <c r="F126" s="23">
        <v>0</v>
      </c>
      <c r="G126" s="23">
        <v>0</v>
      </c>
      <c r="H126" s="23">
        <v>3</v>
      </c>
      <c r="I126" s="24">
        <v>357.32</v>
      </c>
    </row>
    <row r="127" spans="1:9" x14ac:dyDescent="0.3">
      <c r="A127" s="21" t="s">
        <v>135</v>
      </c>
      <c r="B127" s="23">
        <v>6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6</v>
      </c>
      <c r="I127" s="24">
        <v>433.36</v>
      </c>
    </row>
    <row r="128" spans="1:9" x14ac:dyDescent="0.3">
      <c r="A128" s="21" t="s">
        <v>56</v>
      </c>
      <c r="B128" s="23">
        <v>77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77</v>
      </c>
      <c r="I128" s="24">
        <v>5561.5</v>
      </c>
    </row>
    <row r="129" spans="1:9" x14ac:dyDescent="0.3">
      <c r="A129" s="21" t="s">
        <v>57</v>
      </c>
      <c r="B129" s="23">
        <v>-6</v>
      </c>
      <c r="C129" s="23">
        <v>0</v>
      </c>
      <c r="D129" s="23">
        <v>1</v>
      </c>
      <c r="E129" s="23">
        <v>0</v>
      </c>
      <c r="F129" s="23">
        <v>0</v>
      </c>
      <c r="G129" s="23">
        <v>0</v>
      </c>
      <c r="H129" s="23">
        <v>-5</v>
      </c>
      <c r="I129" s="24">
        <v>-239.27</v>
      </c>
    </row>
    <row r="130" spans="1:9" x14ac:dyDescent="0.3">
      <c r="A130" s="21"/>
      <c r="B130" s="23"/>
      <c r="C130" s="23"/>
      <c r="D130" s="23"/>
      <c r="E130" s="23"/>
      <c r="F130" s="23"/>
      <c r="G130" s="23"/>
      <c r="H130" s="23"/>
      <c r="I130" s="24"/>
    </row>
    <row r="131" spans="1:9" x14ac:dyDescent="0.3">
      <c r="A131" s="21"/>
      <c r="B131" s="23"/>
      <c r="C131" s="23"/>
      <c r="D131" s="23"/>
      <c r="E131" s="23"/>
      <c r="F131" s="23"/>
      <c r="G131" s="23"/>
      <c r="H131" s="23"/>
      <c r="I131" s="24"/>
    </row>
    <row r="132" spans="1:9" x14ac:dyDescent="0.3">
      <c r="A132" s="21"/>
      <c r="B132" s="23"/>
      <c r="C132" s="23"/>
      <c r="D132" s="23"/>
      <c r="E132" s="23"/>
      <c r="F132" s="23"/>
      <c r="G132" s="23"/>
      <c r="H132" s="23"/>
      <c r="I132" s="24"/>
    </row>
    <row r="133" spans="1:9" x14ac:dyDescent="0.3">
      <c r="A133" s="21"/>
      <c r="B133" s="23"/>
      <c r="C133" s="23"/>
      <c r="D133" s="23"/>
      <c r="E133" s="23"/>
      <c r="F133" s="23"/>
      <c r="G133" s="23"/>
      <c r="H133" s="23"/>
      <c r="I133" s="24"/>
    </row>
    <row r="134" spans="1:9" x14ac:dyDescent="0.3">
      <c r="A134" s="21"/>
      <c r="B134" s="23"/>
      <c r="C134" s="23"/>
      <c r="D134" s="23"/>
      <c r="E134" s="23"/>
      <c r="F134" s="23"/>
      <c r="G134" s="23"/>
      <c r="H134" s="23"/>
      <c r="I134" s="24"/>
    </row>
    <row r="135" spans="1:9" x14ac:dyDescent="0.3">
      <c r="A135" s="21"/>
      <c r="B135" s="23"/>
      <c r="C135" s="23"/>
      <c r="D135" s="23"/>
      <c r="E135" s="23"/>
      <c r="F135" s="23"/>
      <c r="G135" s="23"/>
      <c r="H135" s="23"/>
      <c r="I135" s="24"/>
    </row>
    <row r="136" spans="1:9" x14ac:dyDescent="0.3">
      <c r="A136" s="21"/>
      <c r="B136" s="23"/>
      <c r="C136" s="23"/>
      <c r="D136" s="23"/>
      <c r="E136" s="23"/>
      <c r="F136" s="23"/>
      <c r="G136" s="23"/>
      <c r="H136" s="23"/>
      <c r="I136" s="24"/>
    </row>
    <row r="137" spans="1:9" x14ac:dyDescent="0.3">
      <c r="A137" s="21" t="s">
        <v>8</v>
      </c>
      <c r="B137" s="23">
        <f>SUM(B120:B136)</f>
        <v>1234</v>
      </c>
      <c r="C137" s="23">
        <f t="shared" ref="C137:H137" si="4">SUM(C120:C136)</f>
        <v>160</v>
      </c>
      <c r="D137" s="23">
        <f t="shared" si="4"/>
        <v>128</v>
      </c>
      <c r="E137" s="23">
        <f t="shared" si="4"/>
        <v>26</v>
      </c>
      <c r="F137" s="23">
        <f t="shared" si="4"/>
        <v>16</v>
      </c>
      <c r="G137" s="23">
        <f t="shared" si="4"/>
        <v>12</v>
      </c>
      <c r="H137" s="23">
        <f t="shared" si="4"/>
        <v>1576</v>
      </c>
      <c r="I137" s="24">
        <f>SUM(I120:I136)</f>
        <v>151509.92000000001</v>
      </c>
    </row>
    <row r="138" spans="1:9" ht="15" thickBot="1" x14ac:dyDescent="0.35">
      <c r="A138" s="29"/>
      <c r="B138" s="30"/>
      <c r="C138" s="30"/>
      <c r="D138" s="30"/>
      <c r="E138" s="30"/>
      <c r="F138" s="30"/>
      <c r="G138" s="30"/>
      <c r="H138" s="30"/>
      <c r="I138" s="31"/>
    </row>
    <row r="139" spans="1:9" ht="16.2" thickBot="1" x14ac:dyDescent="0.35">
      <c r="A139" s="65" t="s">
        <v>67</v>
      </c>
      <c r="B139" s="66"/>
      <c r="C139" s="66"/>
      <c r="D139" s="66"/>
      <c r="E139" s="66"/>
      <c r="F139" s="66"/>
      <c r="G139" s="67"/>
      <c r="H139" s="64">
        <f>+$H$4</f>
        <v>471684.36</v>
      </c>
      <c r="I139" s="63"/>
    </row>
    <row r="140" spans="1:9" ht="15.6" x14ac:dyDescent="0.3">
      <c r="A140" s="18" t="s">
        <v>32</v>
      </c>
      <c r="B140" s="19" t="s">
        <v>33</v>
      </c>
      <c r="C140" s="19" t="s">
        <v>34</v>
      </c>
      <c r="D140" s="19" t="s">
        <v>35</v>
      </c>
      <c r="E140" s="19" t="s">
        <v>36</v>
      </c>
      <c r="F140" s="19" t="s">
        <v>37</v>
      </c>
      <c r="G140" s="19" t="s">
        <v>38</v>
      </c>
      <c r="H140" s="19" t="s">
        <v>8</v>
      </c>
      <c r="I140" s="20" t="s">
        <v>39</v>
      </c>
    </row>
    <row r="141" spans="1:9" x14ac:dyDescent="0.3">
      <c r="A141" s="21"/>
      <c r="B141" s="23"/>
      <c r="C141" s="23"/>
      <c r="D141" s="23"/>
      <c r="E141" s="23"/>
      <c r="F141" s="23"/>
      <c r="G141" s="23"/>
      <c r="H141" s="23"/>
      <c r="I141" s="24"/>
    </row>
    <row r="142" spans="1:9" x14ac:dyDescent="0.3">
      <c r="A142" s="21"/>
      <c r="B142" s="23"/>
      <c r="C142" s="23"/>
      <c r="D142" s="23"/>
      <c r="E142" s="23"/>
      <c r="F142" s="23"/>
      <c r="G142" s="23"/>
      <c r="H142" s="23"/>
      <c r="I142" s="24"/>
    </row>
    <row r="143" spans="1:9" x14ac:dyDescent="0.3">
      <c r="A143" s="21"/>
      <c r="B143" s="23"/>
      <c r="C143" s="23"/>
      <c r="D143" s="23"/>
      <c r="E143" s="23"/>
      <c r="F143" s="23"/>
      <c r="G143" s="23"/>
      <c r="H143" s="23"/>
      <c r="I143" s="24"/>
    </row>
    <row r="144" spans="1:9" x14ac:dyDescent="0.3">
      <c r="A144" s="21" t="s">
        <v>8</v>
      </c>
      <c r="B144" s="23">
        <f t="shared" ref="B144:H144" si="5">SUM(B141:B143)</f>
        <v>0</v>
      </c>
      <c r="C144" s="23">
        <f t="shared" si="5"/>
        <v>0</v>
      </c>
      <c r="D144" s="23">
        <f t="shared" si="5"/>
        <v>0</v>
      </c>
      <c r="E144" s="23">
        <f t="shared" si="5"/>
        <v>0</v>
      </c>
      <c r="F144" s="23">
        <f t="shared" si="5"/>
        <v>0</v>
      </c>
      <c r="G144" s="23">
        <f t="shared" si="5"/>
        <v>0</v>
      </c>
      <c r="H144" s="23">
        <f t="shared" si="5"/>
        <v>0</v>
      </c>
      <c r="I144" s="24">
        <f>SUM(I141:I142)</f>
        <v>0</v>
      </c>
    </row>
    <row r="145" spans="1:9" x14ac:dyDescent="0.3">
      <c r="A145" s="33"/>
      <c r="B145" s="34"/>
      <c r="C145" s="34"/>
      <c r="D145" s="34"/>
      <c r="E145" s="34"/>
      <c r="F145" s="34"/>
      <c r="G145" s="34"/>
      <c r="H145" s="34"/>
      <c r="I145" s="35"/>
    </row>
    <row r="146" spans="1:9" x14ac:dyDescent="0.3">
      <c r="A146" s="33"/>
      <c r="B146" s="34"/>
      <c r="C146" s="34"/>
      <c r="D146" s="34"/>
      <c r="E146" s="34"/>
      <c r="F146" s="34"/>
      <c r="G146" s="34"/>
      <c r="H146" s="34"/>
      <c r="I146" s="35"/>
    </row>
    <row r="147" spans="1:9" ht="15" thickBot="1" x14ac:dyDescent="0.35">
      <c r="A147" s="33"/>
      <c r="B147" s="34"/>
      <c r="C147" s="34"/>
      <c r="D147" s="34"/>
      <c r="E147" s="34"/>
      <c r="F147" s="34"/>
      <c r="G147" s="34"/>
      <c r="H147" s="34"/>
      <c r="I147" s="35"/>
    </row>
    <row r="148" spans="1:9" ht="16.2" thickBot="1" x14ac:dyDescent="0.35">
      <c r="A148" s="61" t="s">
        <v>136</v>
      </c>
      <c r="B148" s="62"/>
      <c r="C148" s="62"/>
      <c r="D148" s="62"/>
      <c r="E148" s="62"/>
      <c r="F148" s="62"/>
      <c r="G148" s="63"/>
      <c r="H148" s="64">
        <f>+$H$4</f>
        <v>471684.36</v>
      </c>
      <c r="I148" s="68"/>
    </row>
    <row r="149" spans="1:9" ht="15.6" x14ac:dyDescent="0.3">
      <c r="A149" s="18" t="s">
        <v>32</v>
      </c>
      <c r="B149" s="19" t="s">
        <v>33</v>
      </c>
      <c r="C149" s="19" t="s">
        <v>34</v>
      </c>
      <c r="D149" s="19" t="s">
        <v>35</v>
      </c>
      <c r="E149" s="19" t="s">
        <v>36</v>
      </c>
      <c r="F149" s="19" t="s">
        <v>37</v>
      </c>
      <c r="G149" s="19" t="s">
        <v>38</v>
      </c>
      <c r="H149" s="19" t="s">
        <v>8</v>
      </c>
      <c r="I149" s="20" t="s">
        <v>39</v>
      </c>
    </row>
    <row r="150" spans="1:9" x14ac:dyDescent="0.3">
      <c r="A150" s="21"/>
      <c r="B150" s="22"/>
      <c r="C150" s="22"/>
      <c r="D150" s="22"/>
      <c r="E150" s="22"/>
      <c r="F150" s="22"/>
      <c r="G150" s="22"/>
      <c r="H150" s="23"/>
      <c r="I150" s="24"/>
    </row>
    <row r="151" spans="1:9" x14ac:dyDescent="0.3">
      <c r="A151" s="21"/>
      <c r="B151" s="22"/>
      <c r="C151" s="22"/>
      <c r="D151" s="22"/>
      <c r="E151" s="22"/>
      <c r="F151" s="22"/>
      <c r="G151" s="22"/>
      <c r="H151" s="23"/>
      <c r="I151" s="24"/>
    </row>
    <row r="152" spans="1:9" x14ac:dyDescent="0.3">
      <c r="A152" s="21"/>
      <c r="B152" s="22"/>
      <c r="C152" s="22"/>
      <c r="D152" s="22"/>
      <c r="E152" s="22"/>
      <c r="F152" s="22"/>
      <c r="G152" s="22"/>
      <c r="H152" s="23"/>
      <c r="I152" s="24"/>
    </row>
    <row r="153" spans="1:9" x14ac:dyDescent="0.3">
      <c r="A153" s="21"/>
      <c r="B153" s="22"/>
      <c r="C153" s="22"/>
      <c r="D153" s="22"/>
      <c r="E153" s="22"/>
      <c r="F153" s="22"/>
      <c r="G153" s="22"/>
      <c r="H153" s="23"/>
      <c r="I153" s="24"/>
    </row>
    <row r="154" spans="1:9" x14ac:dyDescent="0.3">
      <c r="A154" s="21"/>
      <c r="B154" s="22"/>
      <c r="C154" s="22"/>
      <c r="D154" s="22"/>
      <c r="E154" s="22"/>
      <c r="F154" s="22"/>
      <c r="G154" s="22"/>
      <c r="H154" s="23"/>
      <c r="I154" s="24"/>
    </row>
    <row r="155" spans="1:9" x14ac:dyDescent="0.3">
      <c r="A155" s="21"/>
      <c r="B155" s="23"/>
      <c r="C155" s="23"/>
      <c r="D155" s="23"/>
      <c r="E155" s="23"/>
      <c r="F155" s="23"/>
      <c r="G155" s="23"/>
      <c r="H155" s="23"/>
      <c r="I155" s="24"/>
    </row>
    <row r="156" spans="1:9" x14ac:dyDescent="0.3">
      <c r="A156" s="21" t="s">
        <v>8</v>
      </c>
      <c r="B156" s="23">
        <f t="shared" ref="B156:H156" si="6">SUM(B150:B155)</f>
        <v>0</v>
      </c>
      <c r="C156" s="23">
        <f t="shared" si="6"/>
        <v>0</v>
      </c>
      <c r="D156" s="23">
        <f t="shared" si="6"/>
        <v>0</v>
      </c>
      <c r="E156" s="23">
        <f t="shared" si="6"/>
        <v>0</v>
      </c>
      <c r="F156" s="23">
        <f t="shared" si="6"/>
        <v>0</v>
      </c>
      <c r="G156" s="23">
        <f t="shared" si="6"/>
        <v>0</v>
      </c>
      <c r="H156" s="23">
        <f t="shared" si="6"/>
        <v>0</v>
      </c>
      <c r="I156" s="24">
        <f>SUM(I150:I155)</f>
        <v>0</v>
      </c>
    </row>
    <row r="157" spans="1:9" ht="15" thickBot="1" x14ac:dyDescent="0.35">
      <c r="A157" s="33"/>
      <c r="B157" s="34"/>
      <c r="C157" s="34"/>
      <c r="D157" s="34"/>
      <c r="E157" s="34"/>
      <c r="F157" s="34"/>
      <c r="G157" s="34"/>
      <c r="H157" s="34"/>
      <c r="I157" s="35"/>
    </row>
    <row r="158" spans="1:9" ht="16.2" thickBot="1" x14ac:dyDescent="0.35">
      <c r="A158" s="61" t="s">
        <v>114</v>
      </c>
      <c r="B158" s="62"/>
      <c r="C158" s="62"/>
      <c r="D158" s="62"/>
      <c r="E158" s="62"/>
      <c r="F158" s="62"/>
      <c r="G158" s="63"/>
      <c r="H158" s="64">
        <f>+$H$4</f>
        <v>471684.36</v>
      </c>
      <c r="I158" s="68"/>
    </row>
    <row r="159" spans="1:9" ht="15.6" x14ac:dyDescent="0.3">
      <c r="A159" s="18" t="s">
        <v>32</v>
      </c>
      <c r="B159" s="19" t="s">
        <v>33</v>
      </c>
      <c r="C159" s="19" t="s">
        <v>34</v>
      </c>
      <c r="D159" s="19" t="s">
        <v>35</v>
      </c>
      <c r="E159" s="19" t="s">
        <v>36</v>
      </c>
      <c r="F159" s="19" t="s">
        <v>37</v>
      </c>
      <c r="G159" s="19" t="s">
        <v>38</v>
      </c>
      <c r="H159" s="19" t="s">
        <v>8</v>
      </c>
      <c r="I159" s="20" t="s">
        <v>39</v>
      </c>
    </row>
    <row r="160" spans="1:9" x14ac:dyDescent="0.3">
      <c r="A160" s="21" t="s">
        <v>41</v>
      </c>
      <c r="B160" s="23">
        <v>14471</v>
      </c>
      <c r="C160" s="23">
        <v>26</v>
      </c>
      <c r="D160" s="23">
        <v>14</v>
      </c>
      <c r="E160" s="23">
        <v>10</v>
      </c>
      <c r="F160" s="23">
        <v>4</v>
      </c>
      <c r="G160" s="23">
        <v>11</v>
      </c>
      <c r="H160" s="23">
        <v>14536</v>
      </c>
      <c r="I160" s="24">
        <v>65412</v>
      </c>
    </row>
    <row r="161" spans="1:9" x14ac:dyDescent="0.3">
      <c r="A161" s="21" t="s">
        <v>42</v>
      </c>
      <c r="B161" s="23">
        <v>1296</v>
      </c>
      <c r="C161" s="23">
        <v>1</v>
      </c>
      <c r="D161" s="23">
        <v>6</v>
      </c>
      <c r="E161" s="23">
        <v>0</v>
      </c>
      <c r="F161" s="23">
        <v>0</v>
      </c>
      <c r="G161" s="23">
        <v>1</v>
      </c>
      <c r="H161" s="23">
        <v>1304</v>
      </c>
      <c r="I161" s="24">
        <v>5868</v>
      </c>
    </row>
    <row r="162" spans="1:9" x14ac:dyDescent="0.3">
      <c r="A162" s="21" t="s">
        <v>44</v>
      </c>
      <c r="B162" s="23">
        <v>299</v>
      </c>
      <c r="C162" s="23">
        <v>11</v>
      </c>
      <c r="D162" s="23">
        <v>14</v>
      </c>
      <c r="E162" s="23">
        <v>11</v>
      </c>
      <c r="F162" s="23">
        <v>0</v>
      </c>
      <c r="G162" s="23">
        <v>0</v>
      </c>
      <c r="H162" s="23">
        <v>335</v>
      </c>
      <c r="I162" s="24">
        <v>1507.5</v>
      </c>
    </row>
    <row r="163" spans="1:9" x14ac:dyDescent="0.3">
      <c r="A163" s="21" t="s">
        <v>47</v>
      </c>
      <c r="B163" s="23">
        <v>130</v>
      </c>
      <c r="C163" s="23">
        <v>0</v>
      </c>
      <c r="D163" s="23">
        <v>0</v>
      </c>
      <c r="E163" s="23">
        <v>0</v>
      </c>
      <c r="F163" s="23">
        <v>0</v>
      </c>
      <c r="G163" s="23">
        <v>1</v>
      </c>
      <c r="H163" s="23">
        <v>131</v>
      </c>
      <c r="I163" s="24">
        <v>589.5</v>
      </c>
    </row>
    <row r="164" spans="1:9" x14ac:dyDescent="0.3">
      <c r="A164" s="21" t="s">
        <v>49</v>
      </c>
      <c r="B164" s="23">
        <v>511</v>
      </c>
      <c r="C164" s="23">
        <v>285</v>
      </c>
      <c r="D164" s="23">
        <v>122</v>
      </c>
      <c r="E164" s="23">
        <v>25</v>
      </c>
      <c r="F164" s="23">
        <v>7</v>
      </c>
      <c r="G164" s="23">
        <v>10</v>
      </c>
      <c r="H164" s="23">
        <v>960</v>
      </c>
      <c r="I164" s="24">
        <v>4320</v>
      </c>
    </row>
    <row r="165" spans="1:9" x14ac:dyDescent="0.3">
      <c r="A165" s="21" t="s">
        <v>50</v>
      </c>
      <c r="B165" s="23">
        <v>138</v>
      </c>
      <c r="C165" s="23">
        <v>17</v>
      </c>
      <c r="D165" s="23">
        <v>80</v>
      </c>
      <c r="E165" s="23">
        <v>0</v>
      </c>
      <c r="F165" s="23">
        <v>0</v>
      </c>
      <c r="G165" s="23">
        <v>0</v>
      </c>
      <c r="H165" s="23">
        <v>235</v>
      </c>
      <c r="I165" s="24">
        <v>1057.5</v>
      </c>
    </row>
    <row r="166" spans="1:9" x14ac:dyDescent="0.3">
      <c r="A166" s="21" t="s">
        <v>53</v>
      </c>
      <c r="B166" s="23">
        <v>29</v>
      </c>
      <c r="C166" s="23">
        <v>0</v>
      </c>
      <c r="D166" s="23">
        <v>0</v>
      </c>
      <c r="E166" s="23">
        <v>0</v>
      </c>
      <c r="F166" s="23">
        <v>0</v>
      </c>
      <c r="G166" s="23">
        <v>1</v>
      </c>
      <c r="H166" s="23">
        <v>30</v>
      </c>
      <c r="I166" s="24">
        <v>135</v>
      </c>
    </row>
    <row r="167" spans="1:9" x14ac:dyDescent="0.3">
      <c r="A167" s="21" t="s">
        <v>135</v>
      </c>
      <c r="B167" s="23">
        <v>250</v>
      </c>
      <c r="C167" s="23">
        <v>53</v>
      </c>
      <c r="D167" s="23">
        <v>3</v>
      </c>
      <c r="E167" s="23">
        <v>0</v>
      </c>
      <c r="F167" s="23">
        <v>0</v>
      </c>
      <c r="G167" s="23">
        <v>1</v>
      </c>
      <c r="H167" s="23">
        <v>307</v>
      </c>
      <c r="I167" s="24">
        <v>1381.5</v>
      </c>
    </row>
    <row r="168" spans="1:9" x14ac:dyDescent="0.3">
      <c r="A168" s="21"/>
      <c r="B168" s="23"/>
      <c r="C168" s="23"/>
      <c r="D168" s="23"/>
      <c r="E168" s="23"/>
      <c r="F168" s="23"/>
      <c r="G168" s="23"/>
      <c r="H168" s="23"/>
      <c r="I168" s="24"/>
    </row>
    <row r="169" spans="1:9" x14ac:dyDescent="0.3">
      <c r="A169" s="21"/>
      <c r="B169" s="23"/>
      <c r="C169" s="23"/>
      <c r="D169" s="23"/>
      <c r="E169" s="23"/>
      <c r="F169" s="23"/>
      <c r="G169" s="23"/>
      <c r="H169" s="23"/>
      <c r="I169" s="24"/>
    </row>
    <row r="170" spans="1:9" x14ac:dyDescent="0.3">
      <c r="A170" s="21"/>
      <c r="B170" s="23"/>
      <c r="C170" s="23"/>
      <c r="D170" s="23"/>
      <c r="E170" s="23"/>
      <c r="F170" s="23"/>
      <c r="G170" s="23"/>
      <c r="H170" s="23"/>
      <c r="I170" s="24"/>
    </row>
    <row r="171" spans="1:9" x14ac:dyDescent="0.3">
      <c r="A171" s="21" t="s">
        <v>8</v>
      </c>
      <c r="B171" s="23">
        <f>SUM(B160:B170)</f>
        <v>17124</v>
      </c>
      <c r="C171" s="23">
        <f t="shared" ref="C171:H171" si="7">SUM(C160:C168)</f>
        <v>393</v>
      </c>
      <c r="D171" s="23">
        <f t="shared" si="7"/>
        <v>239</v>
      </c>
      <c r="E171" s="23">
        <f t="shared" si="7"/>
        <v>46</v>
      </c>
      <c r="F171" s="23">
        <f t="shared" si="7"/>
        <v>11</v>
      </c>
      <c r="G171" s="23">
        <f t="shared" si="7"/>
        <v>25</v>
      </c>
      <c r="H171" s="23">
        <f t="shared" si="7"/>
        <v>17838</v>
      </c>
      <c r="I171" s="24">
        <f>SUM(I160:I170)</f>
        <v>80271</v>
      </c>
    </row>
    <row r="172" spans="1:9" ht="15" thickBot="1" x14ac:dyDescent="0.35">
      <c r="A172" s="33"/>
      <c r="B172" s="34"/>
      <c r="C172" s="34"/>
      <c r="D172" s="34"/>
      <c r="E172" s="34"/>
      <c r="F172" s="34"/>
      <c r="G172" s="34"/>
      <c r="H172" s="34"/>
      <c r="I172" s="35"/>
    </row>
    <row r="173" spans="1:9" ht="16.2" thickBot="1" x14ac:dyDescent="0.35">
      <c r="A173" s="61" t="s">
        <v>115</v>
      </c>
      <c r="B173" s="62"/>
      <c r="C173" s="62"/>
      <c r="D173" s="62"/>
      <c r="E173" s="62"/>
      <c r="F173" s="62"/>
      <c r="G173" s="63"/>
      <c r="H173" s="64">
        <f>+$H$4</f>
        <v>471684.36</v>
      </c>
      <c r="I173" s="63"/>
    </row>
    <row r="174" spans="1:9" ht="15.6" x14ac:dyDescent="0.3">
      <c r="A174" s="18" t="s">
        <v>32</v>
      </c>
      <c r="B174" s="19" t="s">
        <v>33</v>
      </c>
      <c r="C174" s="19" t="s">
        <v>34</v>
      </c>
      <c r="D174" s="19" t="s">
        <v>35</v>
      </c>
      <c r="E174" s="19" t="s">
        <v>36</v>
      </c>
      <c r="F174" s="19" t="s">
        <v>37</v>
      </c>
      <c r="G174" s="19" t="s">
        <v>38</v>
      </c>
      <c r="H174" s="19" t="s">
        <v>8</v>
      </c>
      <c r="I174" s="20" t="s">
        <v>39</v>
      </c>
    </row>
    <row r="175" spans="1:9" x14ac:dyDescent="0.3">
      <c r="A175" s="21" t="s">
        <v>40</v>
      </c>
      <c r="B175" s="23">
        <v>4032</v>
      </c>
      <c r="C175" s="23">
        <v>19</v>
      </c>
      <c r="D175" s="23">
        <v>29</v>
      </c>
      <c r="E175" s="23">
        <v>3</v>
      </c>
      <c r="F175" s="23">
        <v>0</v>
      </c>
      <c r="G175" s="23">
        <v>3</v>
      </c>
      <c r="H175" s="23">
        <v>4086</v>
      </c>
      <c r="I175" s="24">
        <v>60042</v>
      </c>
    </row>
    <row r="176" spans="1:9" x14ac:dyDescent="0.3">
      <c r="A176" s="21" t="s">
        <v>41</v>
      </c>
      <c r="B176" s="23">
        <v>11358</v>
      </c>
      <c r="C176" s="23">
        <v>262</v>
      </c>
      <c r="D176" s="23">
        <v>242</v>
      </c>
      <c r="E176" s="23">
        <v>36</v>
      </c>
      <c r="F176" s="23">
        <v>5</v>
      </c>
      <c r="G176" s="23">
        <v>36</v>
      </c>
      <c r="H176" s="23">
        <v>11939</v>
      </c>
      <c r="I176" s="24">
        <v>179888.27</v>
      </c>
    </row>
    <row r="177" spans="1:9" x14ac:dyDescent="0.3">
      <c r="A177" s="21" t="s">
        <v>42</v>
      </c>
      <c r="B177" s="23">
        <v>3365</v>
      </c>
      <c r="C177" s="23">
        <v>870</v>
      </c>
      <c r="D177" s="23">
        <v>484</v>
      </c>
      <c r="E177" s="23">
        <v>106</v>
      </c>
      <c r="F177" s="23">
        <v>24</v>
      </c>
      <c r="G177" s="23">
        <v>61</v>
      </c>
      <c r="H177" s="23">
        <v>4910</v>
      </c>
      <c r="I177" s="24">
        <v>86315.45</v>
      </c>
    </row>
    <row r="178" spans="1:9" x14ac:dyDescent="0.3">
      <c r="A178" s="21" t="s">
        <v>44</v>
      </c>
      <c r="B178" s="23">
        <v>6283</v>
      </c>
      <c r="C178" s="23">
        <v>1434</v>
      </c>
      <c r="D178" s="23">
        <v>735</v>
      </c>
      <c r="E178" s="23">
        <v>242</v>
      </c>
      <c r="F178" s="23">
        <v>22</v>
      </c>
      <c r="G178" s="23">
        <v>105</v>
      </c>
      <c r="H178" s="23">
        <v>8821</v>
      </c>
      <c r="I178" s="24">
        <v>153028.14000000001</v>
      </c>
    </row>
    <row r="179" spans="1:9" x14ac:dyDescent="0.3">
      <c r="A179" s="21" t="s">
        <v>45</v>
      </c>
      <c r="B179" s="23">
        <v>116</v>
      </c>
      <c r="C179" s="23">
        <v>1</v>
      </c>
      <c r="D179" s="23">
        <v>0</v>
      </c>
      <c r="E179" s="23">
        <v>0</v>
      </c>
      <c r="F179" s="23">
        <v>0</v>
      </c>
      <c r="G179" s="23">
        <v>0</v>
      </c>
      <c r="H179" s="23">
        <v>117</v>
      </c>
      <c r="I179" s="24">
        <v>1706.86</v>
      </c>
    </row>
    <row r="180" spans="1:9" x14ac:dyDescent="0.3">
      <c r="A180" s="21" t="s">
        <v>46</v>
      </c>
      <c r="B180" s="23">
        <v>34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34</v>
      </c>
      <c r="I180" s="24">
        <v>494.55</v>
      </c>
    </row>
    <row r="181" spans="1:9" x14ac:dyDescent="0.3">
      <c r="A181" s="21" t="s">
        <v>47</v>
      </c>
      <c r="B181" s="23">
        <v>6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6</v>
      </c>
      <c r="I181" s="24">
        <v>87.27</v>
      </c>
    </row>
    <row r="182" spans="1:9" x14ac:dyDescent="0.3">
      <c r="A182" s="21" t="s">
        <v>48</v>
      </c>
      <c r="B182" s="23">
        <v>1</v>
      </c>
      <c r="C182" s="23">
        <v>1</v>
      </c>
      <c r="D182" s="23">
        <v>0</v>
      </c>
      <c r="E182" s="23">
        <v>0</v>
      </c>
      <c r="F182" s="23">
        <v>0</v>
      </c>
      <c r="G182" s="23">
        <v>0</v>
      </c>
      <c r="H182" s="23">
        <v>2</v>
      </c>
      <c r="I182" s="24">
        <v>34.14</v>
      </c>
    </row>
    <row r="183" spans="1:9" x14ac:dyDescent="0.3">
      <c r="A183" s="21" t="s">
        <v>49</v>
      </c>
      <c r="B183" s="23">
        <v>11</v>
      </c>
      <c r="C183" s="23">
        <v>3</v>
      </c>
      <c r="D183" s="23">
        <v>0</v>
      </c>
      <c r="E183" s="23">
        <v>0</v>
      </c>
      <c r="F183" s="23">
        <v>0</v>
      </c>
      <c r="G183" s="23">
        <v>0</v>
      </c>
      <c r="H183" s="23">
        <v>14</v>
      </c>
      <c r="I183" s="24">
        <v>218.77</v>
      </c>
    </row>
    <row r="184" spans="1:9" x14ac:dyDescent="0.3">
      <c r="A184" s="21" t="s">
        <v>50</v>
      </c>
      <c r="B184" s="23">
        <v>125</v>
      </c>
      <c r="C184" s="23">
        <v>29</v>
      </c>
      <c r="D184" s="23">
        <v>37</v>
      </c>
      <c r="E184" s="23">
        <v>0</v>
      </c>
      <c r="F184" s="23">
        <v>0</v>
      </c>
      <c r="G184" s="23">
        <v>0</v>
      </c>
      <c r="H184" s="23">
        <v>191</v>
      </c>
      <c r="I184" s="24">
        <v>3403.82</v>
      </c>
    </row>
    <row r="185" spans="1:9" x14ac:dyDescent="0.3">
      <c r="A185" s="21" t="s">
        <v>52</v>
      </c>
      <c r="B185" s="23">
        <v>0</v>
      </c>
      <c r="C185" s="23">
        <v>0</v>
      </c>
      <c r="D185" s="23">
        <v>0</v>
      </c>
      <c r="E185" s="23">
        <v>2</v>
      </c>
      <c r="F185" s="23">
        <v>0</v>
      </c>
      <c r="G185" s="23">
        <v>0</v>
      </c>
      <c r="H185" s="23">
        <v>2</v>
      </c>
      <c r="I185" s="24">
        <v>67.27</v>
      </c>
    </row>
    <row r="186" spans="1:9" x14ac:dyDescent="0.3">
      <c r="A186" s="21" t="s">
        <v>53</v>
      </c>
      <c r="B186" s="23">
        <v>56</v>
      </c>
      <c r="C186" s="23">
        <v>14</v>
      </c>
      <c r="D186" s="23">
        <v>8</v>
      </c>
      <c r="E186" s="23">
        <v>33</v>
      </c>
      <c r="F186" s="23">
        <v>5</v>
      </c>
      <c r="G186" s="23">
        <v>34</v>
      </c>
      <c r="H186" s="23">
        <v>150</v>
      </c>
      <c r="I186" s="24">
        <v>4018.36</v>
      </c>
    </row>
    <row r="187" spans="1:9" x14ac:dyDescent="0.3">
      <c r="A187" s="21" t="s">
        <v>135</v>
      </c>
      <c r="B187" s="23">
        <v>161</v>
      </c>
      <c r="C187" s="23">
        <v>100</v>
      </c>
      <c r="D187" s="23">
        <v>0</v>
      </c>
      <c r="E187" s="23">
        <v>0</v>
      </c>
      <c r="F187" s="23">
        <v>0</v>
      </c>
      <c r="G187" s="23">
        <v>0</v>
      </c>
      <c r="H187" s="23">
        <v>261</v>
      </c>
      <c r="I187" s="24">
        <v>4300.91</v>
      </c>
    </row>
    <row r="188" spans="1:9" x14ac:dyDescent="0.3">
      <c r="A188" s="21" t="s">
        <v>142</v>
      </c>
      <c r="B188" s="23">
        <v>2012</v>
      </c>
      <c r="C188" s="23">
        <v>74</v>
      </c>
      <c r="D188" s="23">
        <v>40</v>
      </c>
      <c r="E188" s="23">
        <v>10</v>
      </c>
      <c r="F188" s="23">
        <v>1</v>
      </c>
      <c r="G188" s="23">
        <v>3</v>
      </c>
      <c r="H188" s="23">
        <v>2140</v>
      </c>
      <c r="I188" s="24">
        <v>32314.27</v>
      </c>
    </row>
    <row r="189" spans="1:9" x14ac:dyDescent="0.3">
      <c r="A189" s="21"/>
      <c r="B189" s="23"/>
      <c r="C189" s="23"/>
      <c r="D189" s="23"/>
      <c r="E189" s="23"/>
      <c r="F189" s="23"/>
      <c r="G189" s="23"/>
      <c r="H189" s="23"/>
      <c r="I189" s="24"/>
    </row>
    <row r="190" spans="1:9" x14ac:dyDescent="0.3">
      <c r="A190" s="21"/>
      <c r="B190" s="23"/>
      <c r="C190" s="23"/>
      <c r="D190" s="23"/>
      <c r="E190" s="23"/>
      <c r="F190" s="23"/>
      <c r="G190" s="23"/>
      <c r="H190" s="23"/>
      <c r="I190" s="24"/>
    </row>
    <row r="191" spans="1:9" x14ac:dyDescent="0.3">
      <c r="A191" s="21"/>
      <c r="B191" s="23"/>
      <c r="C191" s="23"/>
      <c r="D191" s="23"/>
      <c r="E191" s="23"/>
      <c r="F191" s="23"/>
      <c r="G191" s="23"/>
      <c r="H191" s="23"/>
      <c r="I191" s="24"/>
    </row>
    <row r="192" spans="1:9" x14ac:dyDescent="0.3">
      <c r="A192" s="21" t="s">
        <v>8</v>
      </c>
      <c r="B192" s="23">
        <f t="shared" ref="B192:H192" si="8">SUM(B175:B191)</f>
        <v>27560</v>
      </c>
      <c r="C192" s="23">
        <f t="shared" si="8"/>
        <v>2807</v>
      </c>
      <c r="D192" s="23">
        <f t="shared" si="8"/>
        <v>1575</v>
      </c>
      <c r="E192" s="23">
        <f t="shared" si="8"/>
        <v>432</v>
      </c>
      <c r="F192" s="23">
        <f t="shared" si="8"/>
        <v>57</v>
      </c>
      <c r="G192" s="23">
        <f t="shared" si="8"/>
        <v>242</v>
      </c>
      <c r="H192" s="23">
        <f t="shared" si="8"/>
        <v>32673</v>
      </c>
      <c r="I192" s="24">
        <f>SUM(I175:I191)</f>
        <v>525920.07999999996</v>
      </c>
    </row>
    <row r="193" spans="1:9" ht="15" thickBot="1" x14ac:dyDescent="0.35">
      <c r="A193" s="33"/>
      <c r="B193" s="34"/>
      <c r="C193" s="34"/>
      <c r="D193" s="34"/>
      <c r="E193" s="34"/>
      <c r="F193" s="34"/>
      <c r="G193" s="34"/>
      <c r="H193" s="34"/>
      <c r="I193" s="35"/>
    </row>
    <row r="194" spans="1:9" ht="16.2" thickBot="1" x14ac:dyDescent="0.35">
      <c r="A194" s="61" t="s">
        <v>71</v>
      </c>
      <c r="B194" s="62"/>
      <c r="C194" s="62"/>
      <c r="D194" s="62"/>
      <c r="E194" s="62"/>
      <c r="F194" s="62"/>
      <c r="G194" s="63"/>
      <c r="H194" s="64">
        <f>+$H$4</f>
        <v>471684.36</v>
      </c>
      <c r="I194" s="63"/>
    </row>
    <row r="195" spans="1:9" ht="15.6" x14ac:dyDescent="0.3">
      <c r="A195" s="18" t="s">
        <v>32</v>
      </c>
      <c r="B195" s="19" t="s">
        <v>33</v>
      </c>
      <c r="C195" s="19" t="s">
        <v>34</v>
      </c>
      <c r="D195" s="19" t="s">
        <v>35</v>
      </c>
      <c r="E195" s="19" t="s">
        <v>36</v>
      </c>
      <c r="F195" s="19" t="s">
        <v>37</v>
      </c>
      <c r="G195" s="19" t="s">
        <v>38</v>
      </c>
      <c r="H195" s="19" t="s">
        <v>8</v>
      </c>
      <c r="I195" s="20" t="s">
        <v>39</v>
      </c>
    </row>
    <row r="196" spans="1:9" x14ac:dyDescent="0.3">
      <c r="A196" s="21"/>
      <c r="B196" s="23"/>
      <c r="C196" s="23"/>
      <c r="D196" s="23"/>
      <c r="E196" s="23"/>
      <c r="F196" s="23"/>
      <c r="G196" s="23"/>
      <c r="H196" s="23"/>
      <c r="I196" s="24"/>
    </row>
    <row r="197" spans="1:9" x14ac:dyDescent="0.3">
      <c r="A197" s="21" t="s">
        <v>8</v>
      </c>
      <c r="B197" s="23">
        <f t="shared" ref="B197:I197" si="9">SUM(B196:B196)</f>
        <v>0</v>
      </c>
      <c r="C197" s="23">
        <f t="shared" si="9"/>
        <v>0</v>
      </c>
      <c r="D197" s="23">
        <f t="shared" si="9"/>
        <v>0</v>
      </c>
      <c r="E197" s="23">
        <f t="shared" si="9"/>
        <v>0</v>
      </c>
      <c r="F197" s="23">
        <f t="shared" si="9"/>
        <v>0</v>
      </c>
      <c r="G197" s="23">
        <f t="shared" si="9"/>
        <v>0</v>
      </c>
      <c r="H197" s="23">
        <f t="shared" si="9"/>
        <v>0</v>
      </c>
      <c r="I197" s="24">
        <f t="shared" si="9"/>
        <v>0</v>
      </c>
    </row>
    <row r="198" spans="1:9" x14ac:dyDescent="0.3">
      <c r="A198" s="25"/>
      <c r="B198" s="27"/>
      <c r="C198" s="27"/>
      <c r="D198" s="27"/>
      <c r="E198" s="27"/>
      <c r="F198" s="27"/>
      <c r="G198" s="27"/>
      <c r="H198" s="27"/>
      <c r="I198" s="28"/>
    </row>
    <row r="199" spans="1:9" ht="15" thickBot="1" x14ac:dyDescent="0.35">
      <c r="A199" s="25"/>
      <c r="B199" s="27"/>
      <c r="C199" s="27"/>
      <c r="D199" s="27"/>
      <c r="E199" s="27"/>
      <c r="F199" s="27"/>
      <c r="G199" s="27"/>
      <c r="H199" s="27"/>
      <c r="I199" s="28"/>
    </row>
    <row r="200" spans="1:9" ht="16.2" thickBot="1" x14ac:dyDescent="0.35">
      <c r="A200" s="61" t="s">
        <v>72</v>
      </c>
      <c r="B200" s="62"/>
      <c r="C200" s="62"/>
      <c r="D200" s="62"/>
      <c r="E200" s="62"/>
      <c r="F200" s="62"/>
      <c r="G200" s="63"/>
      <c r="H200" s="64">
        <f>+$H$4</f>
        <v>471684.36</v>
      </c>
      <c r="I200" s="63"/>
    </row>
    <row r="201" spans="1:9" ht="15.6" x14ac:dyDescent="0.3">
      <c r="A201" s="18" t="s">
        <v>32</v>
      </c>
      <c r="B201" s="19" t="s">
        <v>33</v>
      </c>
      <c r="C201" s="19" t="s">
        <v>34</v>
      </c>
      <c r="D201" s="19" t="s">
        <v>35</v>
      </c>
      <c r="E201" s="19" t="s">
        <v>36</v>
      </c>
      <c r="F201" s="19" t="s">
        <v>37</v>
      </c>
      <c r="G201" s="19" t="s">
        <v>38</v>
      </c>
      <c r="H201" s="19" t="s">
        <v>8</v>
      </c>
      <c r="I201" s="20" t="s">
        <v>39</v>
      </c>
    </row>
    <row r="202" spans="1:9" x14ac:dyDescent="0.3">
      <c r="A202" s="21" t="s">
        <v>40</v>
      </c>
      <c r="B202" s="23">
        <v>1193</v>
      </c>
      <c r="C202" s="23">
        <v>28</v>
      </c>
      <c r="D202" s="23">
        <v>35</v>
      </c>
      <c r="E202" s="23">
        <v>7</v>
      </c>
      <c r="F202" s="23">
        <v>0</v>
      </c>
      <c r="G202" s="23">
        <v>10</v>
      </c>
      <c r="H202" s="23">
        <v>1273</v>
      </c>
      <c r="I202" s="24">
        <v>38924.230000000003</v>
      </c>
    </row>
    <row r="203" spans="1:9" x14ac:dyDescent="0.3">
      <c r="A203" s="21" t="s">
        <v>41</v>
      </c>
      <c r="B203" s="23">
        <v>6520</v>
      </c>
      <c r="C203" s="23">
        <v>274</v>
      </c>
      <c r="D203" s="23">
        <v>260</v>
      </c>
      <c r="E203" s="23">
        <v>62</v>
      </c>
      <c r="F203" s="23">
        <v>15</v>
      </c>
      <c r="G203" s="23">
        <v>123</v>
      </c>
      <c r="H203" s="23">
        <v>7254</v>
      </c>
      <c r="I203" s="24">
        <v>229264.27</v>
      </c>
    </row>
    <row r="204" spans="1:9" x14ac:dyDescent="0.3">
      <c r="A204" s="21" t="s">
        <v>42</v>
      </c>
      <c r="B204" s="23">
        <v>3538</v>
      </c>
      <c r="C204" s="23">
        <v>1182</v>
      </c>
      <c r="D204" s="23">
        <v>607</v>
      </c>
      <c r="E204" s="23">
        <v>100</v>
      </c>
      <c r="F204" s="23">
        <v>28</v>
      </c>
      <c r="G204" s="23">
        <v>213</v>
      </c>
      <c r="H204" s="23">
        <v>5668</v>
      </c>
      <c r="I204" s="24">
        <v>206646.59</v>
      </c>
    </row>
    <row r="205" spans="1:9" x14ac:dyDescent="0.3">
      <c r="A205" s="21" t="s">
        <v>44</v>
      </c>
      <c r="B205" s="23">
        <v>4507</v>
      </c>
      <c r="C205" s="23">
        <v>1476</v>
      </c>
      <c r="D205" s="23">
        <v>782</v>
      </c>
      <c r="E205" s="23">
        <v>382</v>
      </c>
      <c r="F205" s="23">
        <v>39</v>
      </c>
      <c r="G205" s="23">
        <v>201</v>
      </c>
      <c r="H205" s="23">
        <v>7387</v>
      </c>
      <c r="I205" s="24">
        <v>273877.45</v>
      </c>
    </row>
    <row r="206" spans="1:9" x14ac:dyDescent="0.3">
      <c r="A206" s="21" t="s">
        <v>45</v>
      </c>
      <c r="B206" s="23">
        <v>31</v>
      </c>
      <c r="C206" s="23">
        <v>0</v>
      </c>
      <c r="D206" s="23">
        <v>0</v>
      </c>
      <c r="E206" s="23">
        <v>0</v>
      </c>
      <c r="F206" s="23">
        <v>0</v>
      </c>
      <c r="G206" s="23">
        <v>0</v>
      </c>
      <c r="H206" s="23">
        <v>31</v>
      </c>
      <c r="I206" s="24">
        <v>901.82</v>
      </c>
    </row>
    <row r="207" spans="1:9" x14ac:dyDescent="0.3">
      <c r="A207" s="21" t="s">
        <v>46</v>
      </c>
      <c r="B207" s="23">
        <v>8</v>
      </c>
      <c r="C207" s="23">
        <v>0</v>
      </c>
      <c r="D207" s="23">
        <v>0</v>
      </c>
      <c r="E207" s="23">
        <v>0</v>
      </c>
      <c r="F207" s="23">
        <v>0</v>
      </c>
      <c r="G207" s="23">
        <v>0</v>
      </c>
      <c r="H207" s="23">
        <v>8</v>
      </c>
      <c r="I207" s="24">
        <v>232.73</v>
      </c>
    </row>
    <row r="208" spans="1:9" x14ac:dyDescent="0.3">
      <c r="A208" s="21" t="s">
        <v>47</v>
      </c>
      <c r="B208" s="23">
        <v>29</v>
      </c>
      <c r="C208" s="23">
        <v>7</v>
      </c>
      <c r="D208" s="23">
        <v>5</v>
      </c>
      <c r="E208" s="23">
        <v>0</v>
      </c>
      <c r="F208" s="23">
        <v>1</v>
      </c>
      <c r="G208" s="23">
        <v>0</v>
      </c>
      <c r="H208" s="23">
        <v>42</v>
      </c>
      <c r="I208" s="24">
        <v>1455.41</v>
      </c>
    </row>
    <row r="209" spans="1:9" x14ac:dyDescent="0.3">
      <c r="A209" s="21" t="s">
        <v>48</v>
      </c>
      <c r="B209" s="23">
        <v>7</v>
      </c>
      <c r="C209" s="23">
        <v>11</v>
      </c>
      <c r="D209" s="23">
        <v>0</v>
      </c>
      <c r="E209" s="23">
        <v>1</v>
      </c>
      <c r="F209" s="23">
        <v>0</v>
      </c>
      <c r="G209" s="23">
        <v>0</v>
      </c>
      <c r="H209" s="23">
        <v>19</v>
      </c>
      <c r="I209" s="24">
        <v>690.36</v>
      </c>
    </row>
    <row r="210" spans="1:9" x14ac:dyDescent="0.3">
      <c r="A210" s="21" t="s">
        <v>49</v>
      </c>
      <c r="B210" s="23">
        <v>0</v>
      </c>
      <c r="C210" s="23">
        <v>0</v>
      </c>
      <c r="D210" s="23">
        <v>0</v>
      </c>
      <c r="E210" s="23">
        <v>0</v>
      </c>
      <c r="F210" s="23">
        <v>0</v>
      </c>
      <c r="G210" s="23">
        <v>0</v>
      </c>
      <c r="H210" s="23">
        <v>0</v>
      </c>
      <c r="I210" s="24">
        <v>0</v>
      </c>
    </row>
    <row r="211" spans="1:9" x14ac:dyDescent="0.3">
      <c r="A211" s="21" t="s">
        <v>50</v>
      </c>
      <c r="B211" s="23">
        <v>26</v>
      </c>
      <c r="C211" s="23">
        <v>22</v>
      </c>
      <c r="D211" s="23">
        <v>35</v>
      </c>
      <c r="E211" s="23">
        <v>0</v>
      </c>
      <c r="F211" s="23">
        <v>0</v>
      </c>
      <c r="G211" s="23">
        <v>0</v>
      </c>
      <c r="H211" s="23">
        <v>83</v>
      </c>
      <c r="I211" s="24">
        <v>3477.23</v>
      </c>
    </row>
    <row r="212" spans="1:9" x14ac:dyDescent="0.3">
      <c r="A212" s="21" t="s">
        <v>53</v>
      </c>
      <c r="B212" s="23">
        <v>2</v>
      </c>
      <c r="C212" s="23">
        <v>1</v>
      </c>
      <c r="D212" s="23">
        <v>1</v>
      </c>
      <c r="E212" s="23">
        <v>1</v>
      </c>
      <c r="F212" s="23">
        <v>0</v>
      </c>
      <c r="G212" s="23">
        <v>3</v>
      </c>
      <c r="H212" s="23">
        <v>8</v>
      </c>
      <c r="I212" s="24">
        <v>458.32</v>
      </c>
    </row>
    <row r="213" spans="1:9" x14ac:dyDescent="0.3">
      <c r="A213" s="21" t="s">
        <v>135</v>
      </c>
      <c r="B213" s="23">
        <v>52</v>
      </c>
      <c r="C213" s="23">
        <v>51</v>
      </c>
      <c r="D213" s="23">
        <v>0</v>
      </c>
      <c r="E213" s="23">
        <v>0</v>
      </c>
      <c r="F213" s="23">
        <v>0</v>
      </c>
      <c r="G213" s="23">
        <v>0</v>
      </c>
      <c r="H213" s="23">
        <v>103</v>
      </c>
      <c r="I213" s="24">
        <v>3464.64</v>
      </c>
    </row>
    <row r="214" spans="1:9" x14ac:dyDescent="0.3">
      <c r="A214" s="21" t="s">
        <v>142</v>
      </c>
      <c r="B214" s="23">
        <v>1119</v>
      </c>
      <c r="C214" s="23">
        <v>70</v>
      </c>
      <c r="D214" s="23">
        <v>70</v>
      </c>
      <c r="E214" s="23">
        <v>27</v>
      </c>
      <c r="F214" s="23">
        <v>5</v>
      </c>
      <c r="G214" s="23">
        <v>20</v>
      </c>
      <c r="H214" s="23">
        <v>1311</v>
      </c>
      <c r="I214" s="24">
        <v>42757.82</v>
      </c>
    </row>
    <row r="215" spans="1:9" x14ac:dyDescent="0.3">
      <c r="A215" s="21"/>
      <c r="B215" s="23"/>
      <c r="C215" s="23"/>
      <c r="D215" s="23"/>
      <c r="E215" s="23"/>
      <c r="F215" s="23"/>
      <c r="G215" s="23"/>
      <c r="H215" s="23"/>
      <c r="I215" s="24"/>
    </row>
    <row r="216" spans="1:9" x14ac:dyDescent="0.3">
      <c r="A216" s="21"/>
      <c r="B216" s="23"/>
      <c r="C216" s="23"/>
      <c r="D216" s="23"/>
      <c r="E216" s="23"/>
      <c r="F216" s="23"/>
      <c r="G216" s="23"/>
      <c r="H216" s="23"/>
      <c r="I216" s="24"/>
    </row>
    <row r="217" spans="1:9" x14ac:dyDescent="0.3">
      <c r="A217" s="21"/>
      <c r="B217" s="23"/>
      <c r="C217" s="23"/>
      <c r="D217" s="23"/>
      <c r="E217" s="23"/>
      <c r="F217" s="23"/>
      <c r="G217" s="23"/>
      <c r="H217" s="23"/>
      <c r="I217" s="24"/>
    </row>
    <row r="218" spans="1:9" x14ac:dyDescent="0.3">
      <c r="A218" s="21"/>
      <c r="B218" s="23"/>
      <c r="C218" s="23"/>
      <c r="D218" s="23"/>
      <c r="E218" s="23"/>
      <c r="F218" s="23"/>
      <c r="G218" s="23"/>
      <c r="H218" s="23"/>
      <c r="I218" s="24"/>
    </row>
    <row r="219" spans="1:9" x14ac:dyDescent="0.3">
      <c r="A219" s="21" t="s">
        <v>8</v>
      </c>
      <c r="B219" s="23">
        <f t="shared" ref="B219:H219" si="10">SUM(B202:B218)</f>
        <v>17032</v>
      </c>
      <c r="C219" s="23">
        <f t="shared" si="10"/>
        <v>3122</v>
      </c>
      <c r="D219" s="23">
        <f t="shared" si="10"/>
        <v>1795</v>
      </c>
      <c r="E219" s="23">
        <f t="shared" si="10"/>
        <v>580</v>
      </c>
      <c r="F219" s="23">
        <f t="shared" si="10"/>
        <v>88</v>
      </c>
      <c r="G219" s="23">
        <f t="shared" si="10"/>
        <v>570</v>
      </c>
      <c r="H219" s="23">
        <f t="shared" si="10"/>
        <v>23187</v>
      </c>
      <c r="I219" s="24">
        <f>SUM(I202:I218)</f>
        <v>802150.86999999988</v>
      </c>
    </row>
    <row r="220" spans="1:9" ht="15" thickBot="1" x14ac:dyDescent="0.35">
      <c r="A220" s="29"/>
      <c r="B220" s="30"/>
      <c r="C220" s="30"/>
      <c r="D220" s="30"/>
      <c r="E220" s="30"/>
      <c r="F220" s="30"/>
      <c r="G220" s="30"/>
      <c r="H220" s="30"/>
      <c r="I220" s="31"/>
    </row>
    <row r="221" spans="1:9" ht="16.2" thickBot="1" x14ac:dyDescent="0.35">
      <c r="A221" s="65" t="s">
        <v>73</v>
      </c>
      <c r="B221" s="66"/>
      <c r="C221" s="66"/>
      <c r="D221" s="66"/>
      <c r="E221" s="66"/>
      <c r="F221" s="66"/>
      <c r="G221" s="67"/>
      <c r="H221" s="64">
        <f>+$H$4</f>
        <v>471684.36</v>
      </c>
      <c r="I221" s="68"/>
    </row>
    <row r="222" spans="1:9" ht="15.6" x14ac:dyDescent="0.3">
      <c r="A222" s="18" t="s">
        <v>32</v>
      </c>
      <c r="B222" s="19" t="s">
        <v>33</v>
      </c>
      <c r="C222" s="19" t="s">
        <v>34</v>
      </c>
      <c r="D222" s="19" t="s">
        <v>35</v>
      </c>
      <c r="E222" s="19" t="s">
        <v>36</v>
      </c>
      <c r="F222" s="19" t="s">
        <v>37</v>
      </c>
      <c r="G222" s="19" t="s">
        <v>38</v>
      </c>
      <c r="H222" s="19" t="s">
        <v>8</v>
      </c>
      <c r="I222" s="20" t="s">
        <v>39</v>
      </c>
    </row>
    <row r="223" spans="1:9" x14ac:dyDescent="0.3">
      <c r="A223" s="21"/>
      <c r="B223" s="22"/>
      <c r="C223" s="22"/>
      <c r="D223" s="22"/>
      <c r="E223" s="22"/>
      <c r="F223" s="22"/>
      <c r="G223" s="22"/>
      <c r="H223" s="23"/>
      <c r="I223" s="24"/>
    </row>
    <row r="224" spans="1:9" x14ac:dyDescent="0.3">
      <c r="A224" s="21" t="s">
        <v>8</v>
      </c>
      <c r="B224" s="23">
        <f>+B223</f>
        <v>0</v>
      </c>
      <c r="C224" s="23">
        <f t="shared" ref="C224:H224" si="11">+C223</f>
        <v>0</v>
      </c>
      <c r="D224" s="23">
        <f t="shared" si="11"/>
        <v>0</v>
      </c>
      <c r="E224" s="23">
        <f t="shared" si="11"/>
        <v>0</v>
      </c>
      <c r="F224" s="23">
        <f t="shared" si="11"/>
        <v>0</v>
      </c>
      <c r="G224" s="23">
        <f t="shared" si="11"/>
        <v>0</v>
      </c>
      <c r="H224" s="23">
        <f t="shared" si="11"/>
        <v>0</v>
      </c>
      <c r="I224" s="24">
        <f>SUM(I223)</f>
        <v>0</v>
      </c>
    </row>
    <row r="225" spans="1:9" ht="15" thickBot="1" x14ac:dyDescent="0.35">
      <c r="A225" s="25"/>
      <c r="B225" s="27"/>
      <c r="C225" s="27"/>
      <c r="D225" s="27"/>
      <c r="E225" s="27"/>
      <c r="F225" s="27"/>
      <c r="G225" s="27"/>
      <c r="H225" s="27"/>
      <c r="I225" s="28"/>
    </row>
    <row r="226" spans="1:9" ht="16.2" thickBot="1" x14ac:dyDescent="0.35">
      <c r="A226" s="61" t="s">
        <v>137</v>
      </c>
      <c r="B226" s="62"/>
      <c r="C226" s="62"/>
      <c r="D226" s="62"/>
      <c r="E226" s="62"/>
      <c r="F226" s="62"/>
      <c r="G226" s="63"/>
      <c r="H226" s="64">
        <f>+$H$4</f>
        <v>471684.36</v>
      </c>
      <c r="I226" s="68"/>
    </row>
    <row r="227" spans="1:9" ht="15.6" x14ac:dyDescent="0.3">
      <c r="A227" s="18" t="s">
        <v>32</v>
      </c>
      <c r="B227" s="19" t="s">
        <v>33</v>
      </c>
      <c r="C227" s="19" t="s">
        <v>34</v>
      </c>
      <c r="D227" s="19" t="s">
        <v>35</v>
      </c>
      <c r="E227" s="19" t="s">
        <v>36</v>
      </c>
      <c r="F227" s="19" t="s">
        <v>37</v>
      </c>
      <c r="G227" s="19" t="s">
        <v>38</v>
      </c>
      <c r="H227" s="19" t="s">
        <v>8</v>
      </c>
      <c r="I227" s="20" t="s">
        <v>39</v>
      </c>
    </row>
    <row r="228" spans="1:9" x14ac:dyDescent="0.3">
      <c r="A228" s="21" t="s">
        <v>40</v>
      </c>
      <c r="B228" s="23">
        <v>153209</v>
      </c>
      <c r="C228" s="23">
        <v>1082</v>
      </c>
      <c r="D228" s="23">
        <v>651</v>
      </c>
      <c r="E228" s="23">
        <v>144</v>
      </c>
      <c r="F228" s="23">
        <v>33</v>
      </c>
      <c r="G228" s="23">
        <v>123</v>
      </c>
      <c r="H228" s="23">
        <v>155242</v>
      </c>
      <c r="I228" s="24">
        <v>1437955.45</v>
      </c>
    </row>
    <row r="229" spans="1:9" x14ac:dyDescent="0.3">
      <c r="A229" s="21" t="s">
        <v>41</v>
      </c>
      <c r="B229" s="23">
        <v>2917</v>
      </c>
      <c r="C229" s="23">
        <v>44</v>
      </c>
      <c r="D229" s="23">
        <v>37</v>
      </c>
      <c r="E229" s="23">
        <v>2</v>
      </c>
      <c r="F229" s="23">
        <v>10</v>
      </c>
      <c r="G229" s="23">
        <v>6</v>
      </c>
      <c r="H229" s="23">
        <v>3016</v>
      </c>
      <c r="I229" s="24">
        <v>28842.73</v>
      </c>
    </row>
    <row r="230" spans="1:9" x14ac:dyDescent="0.3">
      <c r="A230" s="21" t="s">
        <v>42</v>
      </c>
      <c r="B230" s="23">
        <v>27887</v>
      </c>
      <c r="C230" s="23">
        <v>4795</v>
      </c>
      <c r="D230" s="23">
        <v>2012</v>
      </c>
      <c r="E230" s="23">
        <v>374</v>
      </c>
      <c r="F230" s="23">
        <v>95</v>
      </c>
      <c r="G230" s="23">
        <v>466</v>
      </c>
      <c r="H230" s="23">
        <v>35629</v>
      </c>
      <c r="I230" s="24">
        <v>418873.64</v>
      </c>
    </row>
    <row r="231" spans="1:9" x14ac:dyDescent="0.3">
      <c r="A231" s="21" t="s">
        <v>44</v>
      </c>
      <c r="B231" s="23">
        <v>33054</v>
      </c>
      <c r="C231" s="23">
        <v>5877</v>
      </c>
      <c r="D231" s="23">
        <v>3697</v>
      </c>
      <c r="E231" s="23">
        <v>974</v>
      </c>
      <c r="F231" s="23">
        <v>349</v>
      </c>
      <c r="G231" s="23">
        <v>386</v>
      </c>
      <c r="H231" s="23">
        <v>44337</v>
      </c>
      <c r="I231" s="24">
        <v>551167.27</v>
      </c>
    </row>
    <row r="232" spans="1:9" x14ac:dyDescent="0.3">
      <c r="A232" s="21" t="s">
        <v>45</v>
      </c>
      <c r="B232" s="23">
        <v>4495</v>
      </c>
      <c r="C232" s="23">
        <v>13</v>
      </c>
      <c r="D232" s="23">
        <v>7</v>
      </c>
      <c r="E232" s="23">
        <v>1</v>
      </c>
      <c r="F232" s="23">
        <v>0</v>
      </c>
      <c r="G232" s="23">
        <v>6</v>
      </c>
      <c r="H232" s="23">
        <v>4522</v>
      </c>
      <c r="I232" s="24">
        <v>41520.910000000003</v>
      </c>
    </row>
    <row r="233" spans="1:9" x14ac:dyDescent="0.3">
      <c r="A233" s="21" t="s">
        <v>46</v>
      </c>
      <c r="B233" s="23">
        <v>2761</v>
      </c>
      <c r="C233" s="23">
        <v>18</v>
      </c>
      <c r="D233" s="23">
        <v>4</v>
      </c>
      <c r="E233" s="23">
        <v>0</v>
      </c>
      <c r="F233" s="23">
        <v>1</v>
      </c>
      <c r="G233" s="23">
        <v>2</v>
      </c>
      <c r="H233" s="23">
        <v>2786</v>
      </c>
      <c r="I233" s="24">
        <v>25621.82</v>
      </c>
    </row>
    <row r="234" spans="1:9" x14ac:dyDescent="0.3">
      <c r="A234" s="21" t="s">
        <v>47</v>
      </c>
      <c r="B234" s="23">
        <v>1</v>
      </c>
      <c r="C234" s="23">
        <v>0</v>
      </c>
      <c r="D234" s="23">
        <v>0</v>
      </c>
      <c r="E234" s="23">
        <v>0</v>
      </c>
      <c r="F234" s="23">
        <v>0</v>
      </c>
      <c r="G234" s="23">
        <v>0</v>
      </c>
      <c r="H234" s="23">
        <v>1</v>
      </c>
      <c r="I234" s="24">
        <v>9.09</v>
      </c>
    </row>
    <row r="235" spans="1:9" x14ac:dyDescent="0.3">
      <c r="A235" s="21" t="s">
        <v>49</v>
      </c>
      <c r="B235" s="23">
        <v>24</v>
      </c>
      <c r="C235" s="23">
        <v>6</v>
      </c>
      <c r="D235" s="23">
        <v>7</v>
      </c>
      <c r="E235" s="23">
        <v>0</v>
      </c>
      <c r="F235" s="23">
        <v>0</v>
      </c>
      <c r="G235" s="23">
        <v>8</v>
      </c>
      <c r="H235" s="23">
        <v>45</v>
      </c>
      <c r="I235" s="24">
        <v>799.09</v>
      </c>
    </row>
    <row r="236" spans="1:9" x14ac:dyDescent="0.3">
      <c r="A236" s="21" t="s">
        <v>50</v>
      </c>
      <c r="B236" s="23">
        <v>6</v>
      </c>
      <c r="C236" s="23">
        <v>1</v>
      </c>
      <c r="D236" s="23">
        <v>25</v>
      </c>
      <c r="E236" s="23">
        <v>0</v>
      </c>
      <c r="F236" s="23">
        <v>0</v>
      </c>
      <c r="G236" s="23">
        <v>0</v>
      </c>
      <c r="H236" s="23">
        <v>32</v>
      </c>
      <c r="I236" s="24">
        <v>685.45</v>
      </c>
    </row>
    <row r="237" spans="1:9" x14ac:dyDescent="0.3">
      <c r="A237" s="21" t="s">
        <v>52</v>
      </c>
      <c r="B237" s="23">
        <v>1</v>
      </c>
      <c r="C237" s="23">
        <v>0</v>
      </c>
      <c r="D237" s="23">
        <v>0</v>
      </c>
      <c r="E237" s="23">
        <v>0</v>
      </c>
      <c r="F237" s="23">
        <v>0</v>
      </c>
      <c r="G237" s="23">
        <v>0</v>
      </c>
      <c r="H237" s="23">
        <v>1</v>
      </c>
      <c r="I237" s="24">
        <v>9.09</v>
      </c>
    </row>
    <row r="238" spans="1:9" x14ac:dyDescent="0.3">
      <c r="A238" s="21" t="s">
        <v>53</v>
      </c>
      <c r="B238" s="23">
        <v>17</v>
      </c>
      <c r="C238" s="23">
        <v>5</v>
      </c>
      <c r="D238" s="23">
        <v>2</v>
      </c>
      <c r="E238" s="23">
        <v>23</v>
      </c>
      <c r="F238" s="23">
        <v>1</v>
      </c>
      <c r="G238" s="23">
        <v>45</v>
      </c>
      <c r="H238" s="23">
        <v>93</v>
      </c>
      <c r="I238" s="24">
        <v>2776.36</v>
      </c>
    </row>
    <row r="239" spans="1:9" x14ac:dyDescent="0.3">
      <c r="A239" s="21" t="s">
        <v>135</v>
      </c>
      <c r="B239" s="23">
        <v>45</v>
      </c>
      <c r="C239" s="23">
        <v>99</v>
      </c>
      <c r="D239" s="23">
        <v>9</v>
      </c>
      <c r="E239" s="23">
        <v>0</v>
      </c>
      <c r="F239" s="23">
        <v>0</v>
      </c>
      <c r="G239" s="23">
        <v>0</v>
      </c>
      <c r="H239" s="23">
        <v>153</v>
      </c>
      <c r="I239" s="24">
        <v>2340</v>
      </c>
    </row>
    <row r="240" spans="1:9" x14ac:dyDescent="0.3">
      <c r="A240" s="21" t="s">
        <v>56</v>
      </c>
      <c r="B240" s="23">
        <v>5601</v>
      </c>
      <c r="C240" s="23">
        <v>201</v>
      </c>
      <c r="D240" s="23">
        <v>164</v>
      </c>
      <c r="E240" s="23">
        <v>9</v>
      </c>
      <c r="F240" s="23">
        <v>6</v>
      </c>
      <c r="G240" s="23">
        <v>4</v>
      </c>
      <c r="H240" s="23">
        <v>5985</v>
      </c>
      <c r="I240" s="24">
        <v>59072.73</v>
      </c>
    </row>
    <row r="241" spans="1:9" x14ac:dyDescent="0.3">
      <c r="A241" s="21" t="s">
        <v>57</v>
      </c>
      <c r="B241" s="23">
        <v>16047</v>
      </c>
      <c r="C241" s="23">
        <v>1062</v>
      </c>
      <c r="D241" s="23">
        <v>654</v>
      </c>
      <c r="E241" s="23">
        <v>193</v>
      </c>
      <c r="F241" s="23">
        <v>12</v>
      </c>
      <c r="G241" s="23">
        <v>61</v>
      </c>
      <c r="H241" s="23">
        <v>18029</v>
      </c>
      <c r="I241" s="24">
        <v>189184.55</v>
      </c>
    </row>
    <row r="242" spans="1:9" x14ac:dyDescent="0.3">
      <c r="A242" s="21" t="s">
        <v>142</v>
      </c>
      <c r="B242" s="23">
        <v>675</v>
      </c>
      <c r="C242" s="23">
        <v>31</v>
      </c>
      <c r="D242" s="23">
        <v>16</v>
      </c>
      <c r="E242" s="23">
        <v>2</v>
      </c>
      <c r="F242" s="23">
        <v>0</v>
      </c>
      <c r="G242" s="23">
        <v>2</v>
      </c>
      <c r="H242" s="23">
        <v>726</v>
      </c>
      <c r="I242" s="24">
        <v>7204.55</v>
      </c>
    </row>
    <row r="243" spans="1:9" x14ac:dyDescent="0.3">
      <c r="A243" s="21"/>
      <c r="B243" s="23"/>
      <c r="C243" s="23"/>
      <c r="D243" s="23"/>
      <c r="E243" s="23"/>
      <c r="F243" s="23"/>
      <c r="G243" s="23"/>
      <c r="H243" s="23"/>
      <c r="I243" s="24"/>
    </row>
    <row r="244" spans="1:9" x14ac:dyDescent="0.3">
      <c r="A244" s="21" t="s">
        <v>8</v>
      </c>
      <c r="B244" s="23">
        <f>SUM(B228:B243)</f>
        <v>246740</v>
      </c>
      <c r="C244" s="23">
        <f t="shared" ref="C244:H244" si="12">SUM(C228:C243)</f>
        <v>13234</v>
      </c>
      <c r="D244" s="23">
        <f t="shared" si="12"/>
        <v>7285</v>
      </c>
      <c r="E244" s="23">
        <f t="shared" si="12"/>
        <v>1722</v>
      </c>
      <c r="F244" s="23">
        <f t="shared" si="12"/>
        <v>507</v>
      </c>
      <c r="G244" s="23">
        <f t="shared" si="12"/>
        <v>1109</v>
      </c>
      <c r="H244" s="23">
        <f t="shared" si="12"/>
        <v>270597</v>
      </c>
      <c r="I244" s="24">
        <f>SUM(I228:I243)</f>
        <v>2766062.7299999991</v>
      </c>
    </row>
    <row r="245" spans="1:9" x14ac:dyDescent="0.3">
      <c r="A245" s="25"/>
      <c r="B245" s="27"/>
      <c r="C245" s="27"/>
      <c r="D245" s="27"/>
      <c r="E245" s="27"/>
      <c r="F245" s="27"/>
      <c r="G245" s="27"/>
      <c r="H245" s="27"/>
      <c r="I245" s="28"/>
    </row>
    <row r="246" spans="1:9" ht="15" thickBot="1" x14ac:dyDescent="0.35">
      <c r="A246" s="29"/>
      <c r="B246" s="30"/>
      <c r="C246" s="30"/>
      <c r="D246" s="30"/>
      <c r="E246" s="30"/>
      <c r="F246" s="30"/>
      <c r="G246" s="30"/>
      <c r="H246" s="30"/>
      <c r="I246" s="31"/>
    </row>
    <row r="247" spans="1:9" ht="16.2" thickBot="1" x14ac:dyDescent="0.35">
      <c r="A247" s="61" t="s">
        <v>117</v>
      </c>
      <c r="B247" s="62"/>
      <c r="C247" s="62"/>
      <c r="D247" s="62"/>
      <c r="E247" s="62"/>
      <c r="F247" s="62"/>
      <c r="G247" s="63"/>
      <c r="H247" s="64">
        <f>+$H$4</f>
        <v>471684.36</v>
      </c>
      <c r="I247" s="68"/>
    </row>
    <row r="248" spans="1:9" ht="15.6" x14ac:dyDescent="0.3">
      <c r="A248" s="18" t="s">
        <v>32</v>
      </c>
      <c r="B248" s="19" t="s">
        <v>33</v>
      </c>
      <c r="C248" s="19" t="s">
        <v>34</v>
      </c>
      <c r="D248" s="19" t="s">
        <v>35</v>
      </c>
      <c r="E248" s="19" t="s">
        <v>36</v>
      </c>
      <c r="F248" s="19" t="s">
        <v>37</v>
      </c>
      <c r="G248" s="19" t="s">
        <v>38</v>
      </c>
      <c r="H248" s="19" t="s">
        <v>8</v>
      </c>
      <c r="I248" s="20" t="s">
        <v>39</v>
      </c>
    </row>
    <row r="249" spans="1:9" x14ac:dyDescent="0.3">
      <c r="A249" s="21" t="s">
        <v>40</v>
      </c>
      <c r="B249" s="23">
        <v>1649</v>
      </c>
      <c r="C249" s="23">
        <v>20</v>
      </c>
      <c r="D249" s="23">
        <v>15</v>
      </c>
      <c r="E249" s="23">
        <v>1</v>
      </c>
      <c r="F249" s="23">
        <v>0</v>
      </c>
      <c r="G249" s="23">
        <v>1</v>
      </c>
      <c r="H249" s="23">
        <v>1686</v>
      </c>
      <c r="I249" s="24">
        <v>15541</v>
      </c>
    </row>
    <row r="250" spans="1:9" x14ac:dyDescent="0.3">
      <c r="A250" s="21" t="s">
        <v>41</v>
      </c>
      <c r="B250" s="23">
        <v>5355</v>
      </c>
      <c r="C250" s="23">
        <v>148</v>
      </c>
      <c r="D250" s="23">
        <v>117</v>
      </c>
      <c r="E250" s="23">
        <v>23</v>
      </c>
      <c r="F250" s="23">
        <v>2</v>
      </c>
      <c r="G250" s="23">
        <v>23</v>
      </c>
      <c r="H250" s="23">
        <v>5668</v>
      </c>
      <c r="I250" s="24">
        <v>53635.64</v>
      </c>
    </row>
    <row r="251" spans="1:9" x14ac:dyDescent="0.3">
      <c r="A251" s="21" t="s">
        <v>42</v>
      </c>
      <c r="B251" s="23">
        <v>1585</v>
      </c>
      <c r="C251" s="23">
        <v>574</v>
      </c>
      <c r="D251" s="23">
        <v>249</v>
      </c>
      <c r="E251" s="23">
        <v>36</v>
      </c>
      <c r="F251" s="23">
        <v>5</v>
      </c>
      <c r="G251" s="23">
        <v>69</v>
      </c>
      <c r="H251" s="23">
        <v>2518</v>
      </c>
      <c r="I251" s="24">
        <v>28394.82</v>
      </c>
    </row>
    <row r="252" spans="1:9" x14ac:dyDescent="0.3">
      <c r="A252" s="21" t="s">
        <v>44</v>
      </c>
      <c r="B252" s="23">
        <v>5563</v>
      </c>
      <c r="C252" s="23">
        <v>1724</v>
      </c>
      <c r="D252" s="23">
        <v>796</v>
      </c>
      <c r="E252" s="23">
        <v>139</v>
      </c>
      <c r="F252" s="23">
        <v>21</v>
      </c>
      <c r="G252" s="23">
        <v>88</v>
      </c>
      <c r="H252" s="23">
        <v>8331</v>
      </c>
      <c r="I252" s="24">
        <v>91115.82</v>
      </c>
    </row>
    <row r="253" spans="1:9" x14ac:dyDescent="0.3">
      <c r="A253" s="21" t="s">
        <v>45</v>
      </c>
      <c r="B253" s="23">
        <v>31</v>
      </c>
      <c r="C253" s="23">
        <v>0</v>
      </c>
      <c r="D253" s="23">
        <v>2</v>
      </c>
      <c r="E253" s="23">
        <v>0</v>
      </c>
      <c r="F253" s="23">
        <v>0</v>
      </c>
      <c r="G253" s="23">
        <v>0</v>
      </c>
      <c r="H253" s="23">
        <v>33</v>
      </c>
      <c r="I253" s="24">
        <v>316.18</v>
      </c>
    </row>
    <row r="254" spans="1:9" x14ac:dyDescent="0.3">
      <c r="A254" s="21" t="s">
        <v>46</v>
      </c>
      <c r="B254" s="23">
        <v>17</v>
      </c>
      <c r="C254" s="23">
        <v>0</v>
      </c>
      <c r="D254" s="23">
        <v>0</v>
      </c>
      <c r="E254" s="23">
        <v>0</v>
      </c>
      <c r="F254" s="23">
        <v>0</v>
      </c>
      <c r="G254" s="23">
        <v>0</v>
      </c>
      <c r="H254" s="23">
        <v>17</v>
      </c>
      <c r="I254" s="24">
        <v>154.55000000000001</v>
      </c>
    </row>
    <row r="255" spans="1:9" x14ac:dyDescent="0.3">
      <c r="A255" s="21" t="s">
        <v>47</v>
      </c>
      <c r="B255" s="23">
        <v>4</v>
      </c>
      <c r="C255" s="23">
        <v>0</v>
      </c>
      <c r="D255" s="23">
        <v>0</v>
      </c>
      <c r="E255" s="23">
        <v>0</v>
      </c>
      <c r="F255" s="23">
        <v>0</v>
      </c>
      <c r="G255" s="23">
        <v>0</v>
      </c>
      <c r="H255" s="23">
        <v>4</v>
      </c>
      <c r="I255" s="24">
        <v>36.36</v>
      </c>
    </row>
    <row r="256" spans="1:9" x14ac:dyDescent="0.3">
      <c r="A256" s="21" t="s">
        <v>48</v>
      </c>
      <c r="B256" s="23">
        <v>0</v>
      </c>
      <c r="C256" s="23">
        <v>2</v>
      </c>
      <c r="D256" s="23">
        <v>0</v>
      </c>
      <c r="E256" s="23">
        <v>0</v>
      </c>
      <c r="F256" s="23">
        <v>0</v>
      </c>
      <c r="G256" s="23">
        <v>0</v>
      </c>
      <c r="H256" s="23">
        <v>2</v>
      </c>
      <c r="I256" s="24">
        <v>24.55</v>
      </c>
    </row>
    <row r="257" spans="1:9" x14ac:dyDescent="0.3">
      <c r="A257" s="21" t="s">
        <v>49</v>
      </c>
      <c r="B257" s="23">
        <v>17</v>
      </c>
      <c r="C257" s="23">
        <v>4</v>
      </c>
      <c r="D257" s="23">
        <v>0</v>
      </c>
      <c r="E257" s="23">
        <v>0</v>
      </c>
      <c r="F257" s="23">
        <v>0</v>
      </c>
      <c r="G257" s="23">
        <v>0</v>
      </c>
      <c r="H257" s="23">
        <v>21</v>
      </c>
      <c r="I257" s="24">
        <v>203.64</v>
      </c>
    </row>
    <row r="258" spans="1:9" x14ac:dyDescent="0.3">
      <c r="A258" s="21" t="s">
        <v>50</v>
      </c>
      <c r="B258" s="23">
        <v>245</v>
      </c>
      <c r="C258" s="23">
        <v>55</v>
      </c>
      <c r="D258" s="23">
        <v>36</v>
      </c>
      <c r="E258" s="23">
        <v>0</v>
      </c>
      <c r="F258" s="23">
        <v>0</v>
      </c>
      <c r="G258" s="23">
        <v>0</v>
      </c>
      <c r="H258" s="23">
        <v>336</v>
      </c>
      <c r="I258" s="24">
        <v>3520.82</v>
      </c>
    </row>
    <row r="259" spans="1:9" x14ac:dyDescent="0.3">
      <c r="A259" s="21" t="s">
        <v>53</v>
      </c>
      <c r="B259" s="23">
        <v>81</v>
      </c>
      <c r="C259" s="23">
        <v>9</v>
      </c>
      <c r="D259" s="23">
        <v>3</v>
      </c>
      <c r="E259" s="23">
        <v>13</v>
      </c>
      <c r="F259" s="23">
        <v>0</v>
      </c>
      <c r="G259" s="23">
        <v>15</v>
      </c>
      <c r="H259" s="23">
        <v>121</v>
      </c>
      <c r="I259" s="24">
        <v>1559.91</v>
      </c>
    </row>
    <row r="260" spans="1:9" x14ac:dyDescent="0.3">
      <c r="A260" s="21" t="s">
        <v>135</v>
      </c>
      <c r="B260" s="23">
        <v>179</v>
      </c>
      <c r="C260" s="23">
        <v>126</v>
      </c>
      <c r="D260" s="23">
        <v>0</v>
      </c>
      <c r="E260" s="23">
        <v>0</v>
      </c>
      <c r="F260" s="23">
        <v>0</v>
      </c>
      <c r="G260" s="23">
        <v>0</v>
      </c>
      <c r="H260" s="23">
        <v>305</v>
      </c>
      <c r="I260" s="24">
        <v>3173.64</v>
      </c>
    </row>
    <row r="261" spans="1:9" x14ac:dyDescent="0.3">
      <c r="A261" s="21" t="s">
        <v>142</v>
      </c>
      <c r="B261" s="23">
        <v>644</v>
      </c>
      <c r="C261" s="23">
        <v>25</v>
      </c>
      <c r="D261" s="23">
        <v>21</v>
      </c>
      <c r="E261" s="23">
        <v>2</v>
      </c>
      <c r="F261" s="23">
        <v>0</v>
      </c>
      <c r="G261" s="23">
        <v>1</v>
      </c>
      <c r="H261" s="23">
        <v>693</v>
      </c>
      <c r="I261" s="24">
        <v>6590.14</v>
      </c>
    </row>
    <row r="262" spans="1:9" x14ac:dyDescent="0.3">
      <c r="A262" s="21"/>
      <c r="B262" s="23"/>
      <c r="C262" s="23"/>
      <c r="D262" s="23"/>
      <c r="E262" s="23"/>
      <c r="F262" s="23"/>
      <c r="G262" s="23"/>
      <c r="H262" s="23"/>
      <c r="I262" s="24"/>
    </row>
    <row r="263" spans="1:9" x14ac:dyDescent="0.3">
      <c r="A263" s="21"/>
      <c r="B263" s="23"/>
      <c r="C263" s="23"/>
      <c r="D263" s="23"/>
      <c r="E263" s="23"/>
      <c r="F263" s="23"/>
      <c r="G263" s="23"/>
      <c r="H263" s="23"/>
      <c r="I263" s="24"/>
    </row>
    <row r="264" spans="1:9" x14ac:dyDescent="0.3">
      <c r="A264" s="21"/>
      <c r="B264" s="23"/>
      <c r="C264" s="23"/>
      <c r="D264" s="23"/>
      <c r="E264" s="23"/>
      <c r="F264" s="23"/>
      <c r="G264" s="23"/>
      <c r="H264" s="23"/>
      <c r="I264" s="24"/>
    </row>
    <row r="265" spans="1:9" x14ac:dyDescent="0.3">
      <c r="A265" s="21" t="s">
        <v>8</v>
      </c>
      <c r="B265" s="23">
        <f t="shared" ref="B265:H265" si="13">SUM(B249:B264)</f>
        <v>15370</v>
      </c>
      <c r="C265" s="23">
        <f t="shared" si="13"/>
        <v>2687</v>
      </c>
      <c r="D265" s="23">
        <f t="shared" si="13"/>
        <v>1239</v>
      </c>
      <c r="E265" s="23">
        <f t="shared" si="13"/>
        <v>214</v>
      </c>
      <c r="F265" s="23">
        <f t="shared" si="13"/>
        <v>28</v>
      </c>
      <c r="G265" s="23">
        <f t="shared" si="13"/>
        <v>197</v>
      </c>
      <c r="H265" s="23">
        <f t="shared" si="13"/>
        <v>19735</v>
      </c>
      <c r="I265" s="24">
        <f>SUM(I249:I264)</f>
        <v>204267.07</v>
      </c>
    </row>
    <row r="266" spans="1:9" ht="15" thickBot="1" x14ac:dyDescent="0.35">
      <c r="A266" s="25"/>
      <c r="B266" s="27"/>
      <c r="C266" s="27"/>
      <c r="D266" s="27"/>
      <c r="E266" s="27"/>
      <c r="F266" s="27"/>
      <c r="G266" s="27"/>
      <c r="H266" s="27"/>
      <c r="I266" s="28"/>
    </row>
    <row r="267" spans="1:9" ht="16.2" thickBot="1" x14ac:dyDescent="0.35">
      <c r="A267" s="61" t="s">
        <v>138</v>
      </c>
      <c r="B267" s="62"/>
      <c r="C267" s="62"/>
      <c r="D267" s="62"/>
      <c r="E267" s="62"/>
      <c r="F267" s="62"/>
      <c r="G267" s="63"/>
      <c r="H267" s="64">
        <f>+$H$4</f>
        <v>471684.36</v>
      </c>
      <c r="I267" s="63"/>
    </row>
    <row r="268" spans="1:9" ht="15.6" x14ac:dyDescent="0.3">
      <c r="A268" s="18" t="s">
        <v>32</v>
      </c>
      <c r="B268" s="19" t="s">
        <v>33</v>
      </c>
      <c r="C268" s="19" t="s">
        <v>34</v>
      </c>
      <c r="D268" s="19" t="s">
        <v>35</v>
      </c>
      <c r="E268" s="19" t="s">
        <v>36</v>
      </c>
      <c r="F268" s="19" t="s">
        <v>37</v>
      </c>
      <c r="G268" s="19" t="s">
        <v>38</v>
      </c>
      <c r="H268" s="19" t="s">
        <v>8</v>
      </c>
      <c r="I268" s="20" t="s">
        <v>39</v>
      </c>
    </row>
    <row r="269" spans="1:9" x14ac:dyDescent="0.3">
      <c r="A269" s="21"/>
      <c r="B269" s="23"/>
      <c r="C269" s="23"/>
      <c r="D269" s="23"/>
      <c r="E269" s="23"/>
      <c r="F269" s="23"/>
      <c r="G269" s="23"/>
      <c r="H269" s="23"/>
      <c r="I269" s="24"/>
    </row>
    <row r="270" spans="1:9" x14ac:dyDescent="0.3">
      <c r="A270" s="21"/>
      <c r="B270" s="23"/>
      <c r="C270" s="23"/>
      <c r="D270" s="23"/>
      <c r="E270" s="23"/>
      <c r="F270" s="23"/>
      <c r="G270" s="23"/>
      <c r="H270" s="23"/>
      <c r="I270" s="24"/>
    </row>
    <row r="271" spans="1:9" x14ac:dyDescent="0.3">
      <c r="A271" s="21" t="s">
        <v>8</v>
      </c>
      <c r="B271" s="23">
        <f t="shared" ref="B271:H271" si="14">SUM(B269:B270)</f>
        <v>0</v>
      </c>
      <c r="C271" s="23">
        <f t="shared" si="14"/>
        <v>0</v>
      </c>
      <c r="D271" s="23">
        <f t="shared" si="14"/>
        <v>0</v>
      </c>
      <c r="E271" s="23">
        <f t="shared" si="14"/>
        <v>0</v>
      </c>
      <c r="F271" s="23">
        <f t="shared" si="14"/>
        <v>0</v>
      </c>
      <c r="G271" s="23">
        <f t="shared" si="14"/>
        <v>0</v>
      </c>
      <c r="H271" s="23">
        <f t="shared" si="14"/>
        <v>0</v>
      </c>
      <c r="I271" s="24">
        <f>SUM(I269:I270)</f>
        <v>0</v>
      </c>
    </row>
    <row r="272" spans="1:9" x14ac:dyDescent="0.3">
      <c r="A272" s="25"/>
      <c r="B272" s="27"/>
      <c r="C272" s="27"/>
      <c r="D272" s="27"/>
      <c r="E272" s="27"/>
      <c r="F272" s="27"/>
      <c r="G272" s="27"/>
      <c r="H272" s="27"/>
      <c r="I272" s="28"/>
    </row>
    <row r="273" spans="1:9" ht="15" thickBot="1" x14ac:dyDescent="0.35">
      <c r="A273" s="29"/>
      <c r="B273" s="30"/>
      <c r="C273" s="30"/>
      <c r="D273" s="30"/>
      <c r="E273" s="30"/>
      <c r="F273" s="30"/>
      <c r="G273" s="30"/>
      <c r="H273" s="30"/>
      <c r="I273" s="31"/>
    </row>
    <row r="274" spans="1:9" ht="16.2" thickBot="1" x14ac:dyDescent="0.35">
      <c r="A274" s="61" t="s">
        <v>76</v>
      </c>
      <c r="B274" s="62"/>
      <c r="C274" s="62"/>
      <c r="D274" s="62"/>
      <c r="E274" s="62"/>
      <c r="F274" s="62"/>
      <c r="G274" s="63"/>
      <c r="H274" s="64">
        <f>+$H$4</f>
        <v>471684.36</v>
      </c>
      <c r="I274" s="63"/>
    </row>
    <row r="275" spans="1:9" ht="15.6" x14ac:dyDescent="0.3">
      <c r="A275" s="18" t="s">
        <v>32</v>
      </c>
      <c r="B275" s="19" t="s">
        <v>33</v>
      </c>
      <c r="C275" s="19" t="s">
        <v>34</v>
      </c>
      <c r="D275" s="19" t="s">
        <v>35</v>
      </c>
      <c r="E275" s="19" t="s">
        <v>36</v>
      </c>
      <c r="F275" s="19" t="s">
        <v>37</v>
      </c>
      <c r="G275" s="19" t="s">
        <v>38</v>
      </c>
      <c r="H275" s="19" t="s">
        <v>8</v>
      </c>
      <c r="I275" s="20" t="s">
        <v>39</v>
      </c>
    </row>
    <row r="276" spans="1:9" x14ac:dyDescent="0.3">
      <c r="A276" s="21" t="s">
        <v>40</v>
      </c>
      <c r="B276" s="23">
        <v>509</v>
      </c>
      <c r="C276" s="23">
        <v>7</v>
      </c>
      <c r="D276" s="23">
        <v>11</v>
      </c>
      <c r="E276" s="23">
        <v>2</v>
      </c>
      <c r="F276" s="23">
        <v>1</v>
      </c>
      <c r="G276" s="23">
        <v>5</v>
      </c>
      <c r="H276" s="23">
        <v>535</v>
      </c>
      <c r="I276" s="24">
        <v>10172.950000000001</v>
      </c>
    </row>
    <row r="277" spans="1:9" x14ac:dyDescent="0.3">
      <c r="A277" s="21" t="s">
        <v>41</v>
      </c>
      <c r="B277" s="23">
        <v>3007</v>
      </c>
      <c r="C277" s="23">
        <v>133</v>
      </c>
      <c r="D277" s="23">
        <v>106</v>
      </c>
      <c r="E277" s="23">
        <v>26</v>
      </c>
      <c r="F277" s="23">
        <v>3</v>
      </c>
      <c r="G277" s="23">
        <v>51</v>
      </c>
      <c r="H277" s="23">
        <v>3326</v>
      </c>
      <c r="I277" s="24">
        <v>65196.05</v>
      </c>
    </row>
    <row r="278" spans="1:9" x14ac:dyDescent="0.3">
      <c r="A278" s="21" t="s">
        <v>42</v>
      </c>
      <c r="B278" s="23">
        <v>1655</v>
      </c>
      <c r="C278" s="23">
        <v>719</v>
      </c>
      <c r="D278" s="23">
        <v>323</v>
      </c>
      <c r="E278" s="23">
        <v>65</v>
      </c>
      <c r="F278" s="23">
        <v>17</v>
      </c>
      <c r="G278" s="23">
        <v>105</v>
      </c>
      <c r="H278" s="23">
        <v>2884</v>
      </c>
      <c r="I278" s="24">
        <v>66896.23</v>
      </c>
    </row>
    <row r="279" spans="1:9" x14ac:dyDescent="0.3">
      <c r="A279" s="21" t="s">
        <v>44</v>
      </c>
      <c r="B279" s="23">
        <v>2739</v>
      </c>
      <c r="C279" s="23">
        <v>1013</v>
      </c>
      <c r="D279" s="23">
        <v>535</v>
      </c>
      <c r="E279" s="23">
        <v>236</v>
      </c>
      <c r="F279" s="23">
        <v>22</v>
      </c>
      <c r="G279" s="23">
        <v>136</v>
      </c>
      <c r="H279" s="23">
        <v>4681</v>
      </c>
      <c r="I279" s="24">
        <v>109575.36</v>
      </c>
    </row>
    <row r="280" spans="1:9" x14ac:dyDescent="0.3">
      <c r="A280" s="21" t="s">
        <v>45</v>
      </c>
      <c r="B280" s="23">
        <v>9</v>
      </c>
      <c r="C280" s="23">
        <v>1</v>
      </c>
      <c r="D280" s="23">
        <v>0</v>
      </c>
      <c r="E280" s="23">
        <v>0</v>
      </c>
      <c r="F280" s="23">
        <v>0</v>
      </c>
      <c r="G280" s="23">
        <v>0</v>
      </c>
      <c r="H280" s="23">
        <v>10</v>
      </c>
      <c r="I280" s="24">
        <v>187.55</v>
      </c>
    </row>
    <row r="281" spans="1:9" x14ac:dyDescent="0.3">
      <c r="A281" s="21" t="s">
        <v>46</v>
      </c>
      <c r="B281" s="23">
        <v>5</v>
      </c>
      <c r="C281" s="23">
        <v>0</v>
      </c>
      <c r="D281" s="23">
        <v>0</v>
      </c>
      <c r="E281" s="23">
        <v>0</v>
      </c>
      <c r="F281" s="23">
        <v>0</v>
      </c>
      <c r="G281" s="23">
        <v>0</v>
      </c>
      <c r="H281" s="23">
        <v>5</v>
      </c>
      <c r="I281" s="24">
        <v>90.91</v>
      </c>
    </row>
    <row r="282" spans="1:9" x14ac:dyDescent="0.3">
      <c r="A282" s="21" t="s">
        <v>47</v>
      </c>
      <c r="B282" s="23">
        <v>36</v>
      </c>
      <c r="C282" s="23">
        <v>2</v>
      </c>
      <c r="D282" s="23">
        <v>2</v>
      </c>
      <c r="E282" s="23">
        <v>0</v>
      </c>
      <c r="F282" s="23">
        <v>0</v>
      </c>
      <c r="G282" s="23">
        <v>0</v>
      </c>
      <c r="H282" s="23">
        <v>40</v>
      </c>
      <c r="I282" s="24">
        <v>769.45</v>
      </c>
    </row>
    <row r="283" spans="1:9" x14ac:dyDescent="0.3">
      <c r="A283" s="21" t="s">
        <v>48</v>
      </c>
      <c r="B283" s="23">
        <v>0</v>
      </c>
      <c r="C283" s="23">
        <v>1</v>
      </c>
      <c r="D283" s="23">
        <v>1</v>
      </c>
      <c r="E283" s="23">
        <v>0</v>
      </c>
      <c r="F283" s="23">
        <v>0</v>
      </c>
      <c r="G283" s="23">
        <v>0</v>
      </c>
      <c r="H283" s="23">
        <v>2</v>
      </c>
      <c r="I283" s="24">
        <v>57.45</v>
      </c>
    </row>
    <row r="284" spans="1:9" x14ac:dyDescent="0.3">
      <c r="A284" s="21" t="s">
        <v>50</v>
      </c>
      <c r="B284" s="23">
        <v>25</v>
      </c>
      <c r="C284" s="23">
        <v>13</v>
      </c>
      <c r="D284" s="23">
        <v>10</v>
      </c>
      <c r="E284" s="23">
        <v>0</v>
      </c>
      <c r="F284" s="23">
        <v>0</v>
      </c>
      <c r="G284" s="23">
        <v>0</v>
      </c>
      <c r="H284" s="23">
        <v>48</v>
      </c>
      <c r="I284" s="24">
        <v>1100.82</v>
      </c>
    </row>
    <row r="285" spans="1:9" x14ac:dyDescent="0.3">
      <c r="A285" s="21" t="s">
        <v>53</v>
      </c>
      <c r="B285" s="23">
        <v>1</v>
      </c>
      <c r="C285" s="23">
        <v>0</v>
      </c>
      <c r="D285" s="23">
        <v>0</v>
      </c>
      <c r="E285" s="23">
        <v>1</v>
      </c>
      <c r="F285" s="23">
        <v>0</v>
      </c>
      <c r="G285" s="23">
        <v>2</v>
      </c>
      <c r="H285" s="23">
        <v>4</v>
      </c>
      <c r="I285" s="24">
        <v>160.36000000000001</v>
      </c>
    </row>
    <row r="286" spans="1:9" x14ac:dyDescent="0.3">
      <c r="A286" s="21" t="s">
        <v>135</v>
      </c>
      <c r="B286" s="23">
        <v>23</v>
      </c>
      <c r="C286" s="23">
        <v>23</v>
      </c>
      <c r="D286" s="23">
        <v>0</v>
      </c>
      <c r="E286" s="23">
        <v>0</v>
      </c>
      <c r="F286" s="23">
        <v>0</v>
      </c>
      <c r="G286" s="23">
        <v>0</v>
      </c>
      <c r="H286" s="23">
        <v>46</v>
      </c>
      <c r="I286" s="24">
        <v>968.09</v>
      </c>
    </row>
    <row r="287" spans="1:9" x14ac:dyDescent="0.3">
      <c r="A287" s="21" t="s">
        <v>142</v>
      </c>
      <c r="B287" s="23">
        <v>477</v>
      </c>
      <c r="C287" s="23">
        <v>32</v>
      </c>
      <c r="D287" s="23">
        <v>36</v>
      </c>
      <c r="E287" s="23">
        <v>6</v>
      </c>
      <c r="F287" s="23">
        <v>0</v>
      </c>
      <c r="G287" s="23">
        <v>7</v>
      </c>
      <c r="H287" s="23">
        <v>558</v>
      </c>
      <c r="I287" s="24">
        <v>11245.82</v>
      </c>
    </row>
    <row r="288" spans="1:9" x14ac:dyDescent="0.3">
      <c r="A288" s="21"/>
      <c r="B288" s="23"/>
      <c r="C288" s="23"/>
      <c r="D288" s="23"/>
      <c r="E288" s="23"/>
      <c r="F288" s="23"/>
      <c r="G288" s="23"/>
      <c r="H288" s="23"/>
      <c r="I288" s="24"/>
    </row>
    <row r="289" spans="1:9" x14ac:dyDescent="0.3">
      <c r="A289" s="21"/>
      <c r="B289" s="23"/>
      <c r="C289" s="23"/>
      <c r="D289" s="23"/>
      <c r="E289" s="23"/>
      <c r="F289" s="23"/>
      <c r="G289" s="23"/>
      <c r="H289" s="23"/>
      <c r="I289" s="24"/>
    </row>
    <row r="290" spans="1:9" x14ac:dyDescent="0.3">
      <c r="A290" s="21" t="s">
        <v>8</v>
      </c>
      <c r="B290" s="23">
        <f>SUM(B276:B289)</f>
        <v>8486</v>
      </c>
      <c r="C290" s="23">
        <f t="shared" ref="C290:H290" si="15">SUM(C276:C289)</f>
        <v>1944</v>
      </c>
      <c r="D290" s="23">
        <f t="shared" si="15"/>
        <v>1024</v>
      </c>
      <c r="E290" s="23">
        <f t="shared" si="15"/>
        <v>336</v>
      </c>
      <c r="F290" s="23">
        <f t="shared" si="15"/>
        <v>43</v>
      </c>
      <c r="G290" s="23">
        <f t="shared" si="15"/>
        <v>306</v>
      </c>
      <c r="H290" s="23">
        <f t="shared" si="15"/>
        <v>12139</v>
      </c>
      <c r="I290" s="24">
        <f>SUM(I276:I289)</f>
        <v>266421.03999999998</v>
      </c>
    </row>
    <row r="292" spans="1:9" ht="15" thickBot="1" x14ac:dyDescent="0.35">
      <c r="A292" s="29"/>
      <c r="B292" s="30"/>
      <c r="C292" s="30"/>
      <c r="D292" s="30"/>
      <c r="E292" s="30"/>
      <c r="F292" s="30"/>
      <c r="G292" s="30"/>
      <c r="H292" s="30"/>
      <c r="I292" s="31"/>
    </row>
    <row r="293" spans="1:9" ht="16.2" thickBot="1" x14ac:dyDescent="0.35">
      <c r="A293" s="61" t="s">
        <v>77</v>
      </c>
      <c r="B293" s="62"/>
      <c r="C293" s="62"/>
      <c r="D293" s="62"/>
      <c r="E293" s="62"/>
      <c r="F293" s="62"/>
      <c r="G293" s="63"/>
      <c r="H293" s="64">
        <f>+$H$4</f>
        <v>471684.36</v>
      </c>
      <c r="I293" s="63"/>
    </row>
    <row r="294" spans="1:9" ht="15.6" x14ac:dyDescent="0.3">
      <c r="A294" s="18" t="s">
        <v>32</v>
      </c>
      <c r="B294" s="19" t="s">
        <v>33</v>
      </c>
      <c r="C294" s="19" t="s">
        <v>34</v>
      </c>
      <c r="D294" s="19" t="s">
        <v>35</v>
      </c>
      <c r="E294" s="19" t="s">
        <v>36</v>
      </c>
      <c r="F294" s="19" t="s">
        <v>37</v>
      </c>
      <c r="G294" s="19" t="s">
        <v>38</v>
      </c>
      <c r="H294" s="19" t="s">
        <v>8</v>
      </c>
      <c r="I294" s="20" t="s">
        <v>39</v>
      </c>
    </row>
    <row r="295" spans="1:9" x14ac:dyDescent="0.3">
      <c r="A295" s="21" t="s">
        <v>41</v>
      </c>
      <c r="B295" s="23">
        <v>759</v>
      </c>
      <c r="C295" s="23">
        <v>2</v>
      </c>
      <c r="D295" s="23">
        <v>1</v>
      </c>
      <c r="E295" s="23">
        <v>2</v>
      </c>
      <c r="F295" s="23">
        <v>0</v>
      </c>
      <c r="G295" s="23">
        <v>0</v>
      </c>
      <c r="H295" s="23">
        <v>764</v>
      </c>
      <c r="I295" s="24">
        <v>22298.77</v>
      </c>
    </row>
    <row r="296" spans="1:9" x14ac:dyDescent="0.3">
      <c r="A296" s="21" t="s">
        <v>42</v>
      </c>
      <c r="B296" s="23">
        <v>138</v>
      </c>
      <c r="C296" s="23">
        <v>4</v>
      </c>
      <c r="D296" s="23">
        <v>1</v>
      </c>
      <c r="E296" s="23">
        <v>0</v>
      </c>
      <c r="F296" s="23">
        <v>0</v>
      </c>
      <c r="G296" s="23">
        <v>0</v>
      </c>
      <c r="H296" s="23">
        <v>143</v>
      </c>
      <c r="I296" s="24">
        <v>4289</v>
      </c>
    </row>
    <row r="297" spans="1:9" x14ac:dyDescent="0.3">
      <c r="A297" s="21" t="s">
        <v>44</v>
      </c>
      <c r="B297" s="23">
        <v>176</v>
      </c>
      <c r="C297" s="23">
        <v>3</v>
      </c>
      <c r="D297" s="23">
        <v>1</v>
      </c>
      <c r="E297" s="23">
        <v>0</v>
      </c>
      <c r="F297" s="23">
        <v>0</v>
      </c>
      <c r="G297" s="23">
        <v>0</v>
      </c>
      <c r="H297" s="23">
        <v>180</v>
      </c>
      <c r="I297" s="24">
        <v>5328.77</v>
      </c>
    </row>
    <row r="298" spans="1:9" x14ac:dyDescent="0.3">
      <c r="A298" s="21" t="s">
        <v>50</v>
      </c>
      <c r="B298" s="23">
        <v>5</v>
      </c>
      <c r="C298" s="23">
        <v>0</v>
      </c>
      <c r="D298" s="23">
        <v>1</v>
      </c>
      <c r="E298" s="23">
        <v>0</v>
      </c>
      <c r="F298" s="23">
        <v>0</v>
      </c>
      <c r="G298" s="23">
        <v>0</v>
      </c>
      <c r="H298" s="23">
        <v>6</v>
      </c>
      <c r="I298" s="24">
        <v>221.95</v>
      </c>
    </row>
    <row r="299" spans="1:9" x14ac:dyDescent="0.3">
      <c r="A299" s="21" t="s">
        <v>52</v>
      </c>
      <c r="B299" s="23">
        <v>2</v>
      </c>
      <c r="C299" s="23">
        <v>0</v>
      </c>
      <c r="D299" s="23">
        <v>0</v>
      </c>
      <c r="E299" s="23">
        <v>0</v>
      </c>
      <c r="F299" s="23">
        <v>0</v>
      </c>
      <c r="G299" s="23">
        <v>0</v>
      </c>
      <c r="H299" s="23">
        <v>2</v>
      </c>
      <c r="I299" s="24">
        <v>57.73</v>
      </c>
    </row>
    <row r="300" spans="1:9" x14ac:dyDescent="0.3">
      <c r="A300" s="21" t="s">
        <v>135</v>
      </c>
      <c r="B300" s="23">
        <v>6</v>
      </c>
      <c r="C300" s="23">
        <v>1</v>
      </c>
      <c r="D300" s="23">
        <v>0</v>
      </c>
      <c r="E300" s="23">
        <v>0</v>
      </c>
      <c r="F300" s="23">
        <v>0</v>
      </c>
      <c r="G300" s="23">
        <v>0</v>
      </c>
      <c r="H300" s="23">
        <v>7</v>
      </c>
      <c r="I300" s="24">
        <v>230.23</v>
      </c>
    </row>
    <row r="301" spans="1:9" x14ac:dyDescent="0.3">
      <c r="A301" s="21"/>
      <c r="B301" s="23"/>
      <c r="C301" s="23"/>
      <c r="D301" s="23"/>
      <c r="E301" s="23"/>
      <c r="F301" s="23"/>
      <c r="G301" s="23"/>
      <c r="H301" s="23"/>
      <c r="I301" s="24"/>
    </row>
    <row r="302" spans="1:9" x14ac:dyDescent="0.3">
      <c r="A302" s="21"/>
      <c r="B302" s="23"/>
      <c r="C302" s="23"/>
      <c r="D302" s="23"/>
      <c r="E302" s="23"/>
      <c r="F302" s="23"/>
      <c r="G302" s="23"/>
      <c r="H302" s="23"/>
      <c r="I302" s="24"/>
    </row>
    <row r="303" spans="1:9" x14ac:dyDescent="0.3">
      <c r="A303" s="21"/>
      <c r="B303" s="23"/>
      <c r="C303" s="23"/>
      <c r="D303" s="23"/>
      <c r="E303" s="23"/>
      <c r="F303" s="23"/>
      <c r="G303" s="23"/>
      <c r="H303" s="23"/>
      <c r="I303" s="24"/>
    </row>
    <row r="304" spans="1:9" x14ac:dyDescent="0.3">
      <c r="A304" s="21"/>
      <c r="B304" s="23"/>
      <c r="C304" s="23"/>
      <c r="D304" s="23"/>
      <c r="E304" s="23"/>
      <c r="F304" s="23"/>
      <c r="G304" s="23"/>
      <c r="H304" s="23"/>
      <c r="I304" s="24"/>
    </row>
    <row r="305" spans="1:9" x14ac:dyDescent="0.3">
      <c r="A305" s="21" t="s">
        <v>8</v>
      </c>
      <c r="B305" s="23">
        <f t="shared" ref="B305:I305" si="16">SUM(B295:B304)</f>
        <v>1086</v>
      </c>
      <c r="C305" s="23">
        <f t="shared" si="16"/>
        <v>10</v>
      </c>
      <c r="D305" s="23">
        <f t="shared" si="16"/>
        <v>4</v>
      </c>
      <c r="E305" s="23">
        <f t="shared" si="16"/>
        <v>2</v>
      </c>
      <c r="F305" s="23">
        <f t="shared" si="16"/>
        <v>0</v>
      </c>
      <c r="G305" s="23">
        <f t="shared" si="16"/>
        <v>0</v>
      </c>
      <c r="H305" s="23">
        <f t="shared" si="16"/>
        <v>1102</v>
      </c>
      <c r="I305" s="24">
        <f t="shared" si="16"/>
        <v>32426.45</v>
      </c>
    </row>
    <row r="306" spans="1:9" ht="15" thickBot="1" x14ac:dyDescent="0.35">
      <c r="A306" s="29"/>
      <c r="B306" s="30"/>
      <c r="C306" s="30"/>
      <c r="D306" s="30"/>
      <c r="E306" s="30"/>
      <c r="F306" s="30"/>
      <c r="G306" s="30"/>
      <c r="H306" s="30"/>
      <c r="I306" s="31"/>
    </row>
    <row r="307" spans="1:9" ht="16.2" thickBot="1" x14ac:dyDescent="0.35">
      <c r="A307" s="61" t="s">
        <v>78</v>
      </c>
      <c r="B307" s="62"/>
      <c r="C307" s="62"/>
      <c r="D307" s="62"/>
      <c r="E307" s="62"/>
      <c r="F307" s="62"/>
      <c r="G307" s="63"/>
      <c r="H307" s="64">
        <f>+$H$4</f>
        <v>471684.36</v>
      </c>
      <c r="I307" s="63"/>
    </row>
    <row r="308" spans="1:9" ht="15.6" x14ac:dyDescent="0.3">
      <c r="A308" s="18" t="s">
        <v>32</v>
      </c>
      <c r="B308" s="19" t="s">
        <v>33</v>
      </c>
      <c r="C308" s="19" t="s">
        <v>34</v>
      </c>
      <c r="D308" s="19" t="s">
        <v>35</v>
      </c>
      <c r="E308" s="19" t="s">
        <v>36</v>
      </c>
      <c r="F308" s="19" t="s">
        <v>37</v>
      </c>
      <c r="G308" s="19" t="s">
        <v>38</v>
      </c>
      <c r="H308" s="19" t="s">
        <v>8</v>
      </c>
      <c r="I308" s="20" t="s">
        <v>39</v>
      </c>
    </row>
    <row r="309" spans="1:9" x14ac:dyDescent="0.3">
      <c r="A309" s="21" t="s">
        <v>41</v>
      </c>
      <c r="B309" s="23">
        <v>455</v>
      </c>
      <c r="C309" s="23">
        <v>1</v>
      </c>
      <c r="D309" s="23">
        <v>2</v>
      </c>
      <c r="E309" s="23">
        <v>0</v>
      </c>
      <c r="F309" s="23">
        <v>0</v>
      </c>
      <c r="G309" s="23">
        <v>0</v>
      </c>
      <c r="H309" s="23">
        <v>458</v>
      </c>
      <c r="I309" s="24">
        <v>8364.09</v>
      </c>
    </row>
    <row r="310" spans="1:9" x14ac:dyDescent="0.3">
      <c r="A310" s="21" t="s">
        <v>42</v>
      </c>
      <c r="B310" s="23">
        <v>148</v>
      </c>
      <c r="C310" s="23">
        <v>6</v>
      </c>
      <c r="D310" s="23">
        <v>2</v>
      </c>
      <c r="E310" s="23">
        <v>1</v>
      </c>
      <c r="F310" s="23">
        <v>0</v>
      </c>
      <c r="G310" s="23">
        <v>1</v>
      </c>
      <c r="H310" s="23">
        <v>158</v>
      </c>
      <c r="I310" s="24">
        <v>3126.95</v>
      </c>
    </row>
    <row r="311" spans="1:9" x14ac:dyDescent="0.3">
      <c r="A311" s="21" t="s">
        <v>44</v>
      </c>
      <c r="B311" s="23">
        <v>235</v>
      </c>
      <c r="C311" s="23">
        <v>18</v>
      </c>
      <c r="D311" s="23">
        <v>1</v>
      </c>
      <c r="E311" s="23">
        <v>0</v>
      </c>
      <c r="F311" s="23">
        <v>0</v>
      </c>
      <c r="G311" s="23">
        <v>1</v>
      </c>
      <c r="H311" s="23">
        <v>255</v>
      </c>
      <c r="I311" s="24">
        <v>5017.59</v>
      </c>
    </row>
    <row r="312" spans="1:9" x14ac:dyDescent="0.3">
      <c r="A312" s="21" t="s">
        <v>47</v>
      </c>
      <c r="B312" s="23">
        <v>1</v>
      </c>
      <c r="C312" s="23">
        <v>0</v>
      </c>
      <c r="D312" s="23">
        <v>0</v>
      </c>
      <c r="E312" s="23">
        <v>0</v>
      </c>
      <c r="F312" s="23">
        <v>0</v>
      </c>
      <c r="G312" s="23">
        <v>0</v>
      </c>
      <c r="H312" s="23">
        <v>1</v>
      </c>
      <c r="I312" s="24">
        <v>18.09</v>
      </c>
    </row>
    <row r="313" spans="1:9" x14ac:dyDescent="0.3">
      <c r="A313" s="21" t="s">
        <v>50</v>
      </c>
      <c r="B313" s="23">
        <v>4</v>
      </c>
      <c r="C313" s="23">
        <v>3</v>
      </c>
      <c r="D313" s="23">
        <v>0</v>
      </c>
      <c r="E313" s="23">
        <v>0</v>
      </c>
      <c r="F313" s="23">
        <v>0</v>
      </c>
      <c r="G313" s="23">
        <v>0</v>
      </c>
      <c r="H313" s="23">
        <v>7</v>
      </c>
      <c r="I313" s="24">
        <v>179.27</v>
      </c>
    </row>
    <row r="314" spans="1:9" x14ac:dyDescent="0.3">
      <c r="A314" s="21" t="s">
        <v>135</v>
      </c>
      <c r="B314" s="23">
        <v>4</v>
      </c>
      <c r="C314" s="23">
        <v>2</v>
      </c>
      <c r="D314" s="23">
        <v>0</v>
      </c>
      <c r="E314" s="23">
        <v>0</v>
      </c>
      <c r="F314" s="23">
        <v>0</v>
      </c>
      <c r="G314" s="23">
        <v>0</v>
      </c>
      <c r="H314" s="23">
        <v>6</v>
      </c>
      <c r="I314" s="24">
        <v>143.63999999999999</v>
      </c>
    </row>
    <row r="315" spans="1:9" x14ac:dyDescent="0.3">
      <c r="A315" s="21"/>
      <c r="B315" s="23"/>
      <c r="C315" s="23"/>
      <c r="D315" s="23"/>
      <c r="E315" s="23"/>
      <c r="F315" s="23"/>
      <c r="G315" s="23"/>
      <c r="H315" s="23"/>
      <c r="I315" s="24"/>
    </row>
    <row r="316" spans="1:9" x14ac:dyDescent="0.3">
      <c r="A316" s="21"/>
      <c r="B316" s="23"/>
      <c r="C316" s="23"/>
      <c r="D316" s="23"/>
      <c r="E316" s="23"/>
      <c r="F316" s="23"/>
      <c r="G316" s="23"/>
      <c r="H316" s="23"/>
      <c r="I316" s="24"/>
    </row>
    <row r="317" spans="1:9" x14ac:dyDescent="0.3">
      <c r="A317" s="21"/>
      <c r="B317" s="23"/>
      <c r="C317" s="23"/>
      <c r="D317" s="23"/>
      <c r="E317" s="23"/>
      <c r="F317" s="23"/>
      <c r="G317" s="23"/>
      <c r="H317" s="23"/>
      <c r="I317" s="24"/>
    </row>
    <row r="318" spans="1:9" x14ac:dyDescent="0.3">
      <c r="A318" s="21"/>
      <c r="B318" s="23"/>
      <c r="C318" s="23"/>
      <c r="D318" s="23"/>
      <c r="E318" s="23"/>
      <c r="F318" s="23"/>
      <c r="G318" s="23"/>
      <c r="H318" s="23"/>
      <c r="I318" s="24"/>
    </row>
    <row r="319" spans="1:9" x14ac:dyDescent="0.3">
      <c r="A319" s="21" t="s">
        <v>8</v>
      </c>
      <c r="B319" s="23">
        <f t="shared" ref="B319:G319" si="17">SUM(B309:B318)</f>
        <v>847</v>
      </c>
      <c r="C319" s="23">
        <f t="shared" si="17"/>
        <v>30</v>
      </c>
      <c r="D319" s="23">
        <f t="shared" si="17"/>
        <v>5</v>
      </c>
      <c r="E319" s="23">
        <f t="shared" si="17"/>
        <v>1</v>
      </c>
      <c r="F319" s="23">
        <f t="shared" si="17"/>
        <v>0</v>
      </c>
      <c r="G319" s="23">
        <f t="shared" si="17"/>
        <v>2</v>
      </c>
      <c r="H319" s="23">
        <f>SUM(H309:H318)</f>
        <v>885</v>
      </c>
      <c r="I319" s="24">
        <f>SUM(I309:I318)</f>
        <v>16849.63</v>
      </c>
    </row>
    <row r="320" spans="1:9" ht="15" thickBot="1" x14ac:dyDescent="0.35">
      <c r="A320" s="29"/>
      <c r="B320" s="30"/>
      <c r="C320" s="30"/>
      <c r="D320" s="30"/>
      <c r="E320" s="30"/>
      <c r="F320" s="30"/>
      <c r="G320" s="30"/>
      <c r="H320" s="30"/>
      <c r="I320" s="31"/>
    </row>
    <row r="321" spans="1:9" ht="16.2" thickBot="1" x14ac:dyDescent="0.35">
      <c r="A321" s="61" t="s">
        <v>79</v>
      </c>
      <c r="B321" s="62"/>
      <c r="C321" s="62"/>
      <c r="D321" s="62"/>
      <c r="E321" s="62"/>
      <c r="F321" s="62"/>
      <c r="G321" s="63"/>
      <c r="H321" s="64">
        <f>+$H$4</f>
        <v>471684.36</v>
      </c>
      <c r="I321" s="63"/>
    </row>
    <row r="322" spans="1:9" ht="15.6" x14ac:dyDescent="0.3">
      <c r="A322" s="18" t="s">
        <v>32</v>
      </c>
      <c r="B322" s="19" t="s">
        <v>33</v>
      </c>
      <c r="C322" s="19" t="s">
        <v>34</v>
      </c>
      <c r="D322" s="19" t="s">
        <v>35</v>
      </c>
      <c r="E322" s="19" t="s">
        <v>36</v>
      </c>
      <c r="F322" s="19" t="s">
        <v>37</v>
      </c>
      <c r="G322" s="19" t="s">
        <v>38</v>
      </c>
      <c r="H322" s="19" t="s">
        <v>8</v>
      </c>
      <c r="I322" s="20" t="s">
        <v>39</v>
      </c>
    </row>
    <row r="323" spans="1:9" x14ac:dyDescent="0.3">
      <c r="A323" s="21" t="s">
        <v>40</v>
      </c>
      <c r="B323" s="23">
        <v>3028</v>
      </c>
      <c r="C323" s="23">
        <v>10</v>
      </c>
      <c r="D323" s="23">
        <v>24</v>
      </c>
      <c r="E323" s="23">
        <v>9</v>
      </c>
      <c r="F323" s="23">
        <v>1</v>
      </c>
      <c r="G323" s="23">
        <v>0</v>
      </c>
      <c r="H323" s="23">
        <v>3072</v>
      </c>
      <c r="I323" s="24">
        <v>32474.23</v>
      </c>
    </row>
    <row r="324" spans="1:9" x14ac:dyDescent="0.3">
      <c r="A324" s="21" t="s">
        <v>41</v>
      </c>
      <c r="B324" s="23">
        <v>-1</v>
      </c>
      <c r="C324" s="23">
        <v>0</v>
      </c>
      <c r="D324" s="23">
        <v>0</v>
      </c>
      <c r="E324" s="23">
        <v>0</v>
      </c>
      <c r="F324" s="23">
        <v>0</v>
      </c>
      <c r="G324" s="23">
        <v>0</v>
      </c>
      <c r="H324" s="23">
        <v>-1</v>
      </c>
      <c r="I324" s="24">
        <v>-10.32</v>
      </c>
    </row>
    <row r="325" spans="1:9" x14ac:dyDescent="0.3">
      <c r="A325" s="21" t="s">
        <v>42</v>
      </c>
      <c r="B325" s="23">
        <v>1</v>
      </c>
      <c r="C325" s="23">
        <v>0</v>
      </c>
      <c r="D325" s="23">
        <v>0</v>
      </c>
      <c r="E325" s="23">
        <v>0</v>
      </c>
      <c r="F325" s="23">
        <v>0</v>
      </c>
      <c r="G325" s="23">
        <v>0</v>
      </c>
      <c r="H325" s="23">
        <v>1</v>
      </c>
      <c r="I325" s="24">
        <v>10.32</v>
      </c>
    </row>
    <row r="326" spans="1:9" x14ac:dyDescent="0.3">
      <c r="A326" s="21"/>
      <c r="B326" s="23"/>
      <c r="C326" s="23"/>
      <c r="D326" s="23"/>
      <c r="E326" s="23"/>
      <c r="F326" s="23"/>
      <c r="G326" s="23"/>
      <c r="H326" s="23"/>
      <c r="I326" s="24"/>
    </row>
    <row r="327" spans="1:9" x14ac:dyDescent="0.3">
      <c r="A327" s="21"/>
      <c r="B327" s="23"/>
      <c r="C327" s="23"/>
      <c r="D327" s="23"/>
      <c r="E327" s="23"/>
      <c r="F327" s="23"/>
      <c r="G327" s="23"/>
      <c r="H327" s="23"/>
      <c r="I327" s="24"/>
    </row>
    <row r="328" spans="1:9" x14ac:dyDescent="0.3">
      <c r="A328" s="21" t="s">
        <v>8</v>
      </c>
      <c r="B328" s="23">
        <f t="shared" ref="B328:G328" si="18">SUM(B323:B327)</f>
        <v>3028</v>
      </c>
      <c r="C328" s="23">
        <f t="shared" si="18"/>
        <v>10</v>
      </c>
      <c r="D328" s="23">
        <f t="shared" si="18"/>
        <v>24</v>
      </c>
      <c r="E328" s="23">
        <f t="shared" si="18"/>
        <v>9</v>
      </c>
      <c r="F328" s="23">
        <f t="shared" si="18"/>
        <v>1</v>
      </c>
      <c r="G328" s="23">
        <f t="shared" si="18"/>
        <v>0</v>
      </c>
      <c r="H328" s="23">
        <f>SUM(H323:H327)</f>
        <v>3072</v>
      </c>
      <c r="I328" s="24">
        <f>SUM(I323:I327)</f>
        <v>32474.23</v>
      </c>
    </row>
    <row r="329" spans="1:9" x14ac:dyDescent="0.3">
      <c r="A329" s="29"/>
      <c r="B329" s="30"/>
      <c r="C329" s="30"/>
      <c r="D329" s="30"/>
      <c r="E329" s="30"/>
      <c r="F329" s="30"/>
      <c r="G329" s="30"/>
      <c r="H329" s="30"/>
      <c r="I329" s="31"/>
    </row>
    <row r="330" spans="1:9" ht="15" thickBot="1" x14ac:dyDescent="0.35">
      <c r="A330" s="29"/>
      <c r="B330" s="30"/>
      <c r="C330" s="30"/>
      <c r="D330" s="30"/>
      <c r="E330" s="30"/>
      <c r="F330" s="30"/>
      <c r="G330" s="30"/>
      <c r="H330" s="30"/>
      <c r="I330" s="31"/>
    </row>
    <row r="331" spans="1:9" ht="21.6" thickBot="1" x14ac:dyDescent="0.45">
      <c r="A331" s="36" t="s">
        <v>8</v>
      </c>
      <c r="B331" s="37"/>
      <c r="C331" s="38"/>
      <c r="D331" s="39"/>
      <c r="E331" s="38"/>
      <c r="F331" s="38"/>
      <c r="G331" s="40"/>
      <c r="H331" s="41">
        <f>H54+H78+H93+H116+H137+H171+H188+H219+H261+H290+H305+H319+H328+H244+H156</f>
        <v>4369741</v>
      </c>
      <c r="I331" s="51">
        <v>64592004.869999997</v>
      </c>
    </row>
    <row r="332" spans="1:9" x14ac:dyDescent="0.3">
      <c r="A332" s="32"/>
      <c r="B332" s="32"/>
      <c r="C332" s="32"/>
      <c r="D332" s="32"/>
      <c r="E332" s="32"/>
      <c r="F332" s="32"/>
      <c r="G332" s="32"/>
      <c r="H332" s="32"/>
      <c r="I332" s="31"/>
    </row>
    <row r="333" spans="1:9" x14ac:dyDescent="0.3">
      <c r="A333" s="32"/>
      <c r="B333" s="32"/>
      <c r="C333" s="32"/>
      <c r="D333" s="32"/>
      <c r="E333" s="32"/>
      <c r="F333" s="32"/>
      <c r="G333" s="32"/>
      <c r="H333" s="32"/>
      <c r="I333" s="31"/>
    </row>
  </sheetData>
  <mergeCells count="41">
    <mergeCell ref="A57:G57"/>
    <mergeCell ref="H57:I57"/>
    <mergeCell ref="A21:B21"/>
    <mergeCell ref="A22:B22"/>
    <mergeCell ref="A26:I26"/>
    <mergeCell ref="A28:G28"/>
    <mergeCell ref="H28:I28"/>
    <mergeCell ref="A80:G80"/>
    <mergeCell ref="H80:I80"/>
    <mergeCell ref="A96:G96"/>
    <mergeCell ref="H96:I96"/>
    <mergeCell ref="A118:G118"/>
    <mergeCell ref="H118:I118"/>
    <mergeCell ref="A139:G139"/>
    <mergeCell ref="H139:I139"/>
    <mergeCell ref="A148:G148"/>
    <mergeCell ref="H148:I148"/>
    <mergeCell ref="A158:G158"/>
    <mergeCell ref="H158:I158"/>
    <mergeCell ref="A173:G173"/>
    <mergeCell ref="H173:I173"/>
    <mergeCell ref="A194:G194"/>
    <mergeCell ref="H194:I194"/>
    <mergeCell ref="A200:G200"/>
    <mergeCell ref="H200:I200"/>
    <mergeCell ref="A221:G221"/>
    <mergeCell ref="H221:I221"/>
    <mergeCell ref="A226:G226"/>
    <mergeCell ref="H226:I226"/>
    <mergeCell ref="A247:G247"/>
    <mergeCell ref="H247:I247"/>
    <mergeCell ref="A307:G307"/>
    <mergeCell ref="H307:I307"/>
    <mergeCell ref="A321:G321"/>
    <mergeCell ref="H321:I321"/>
    <mergeCell ref="A267:G267"/>
    <mergeCell ref="H267:I267"/>
    <mergeCell ref="A274:G274"/>
    <mergeCell ref="H274:I274"/>
    <mergeCell ref="A293:G293"/>
    <mergeCell ref="H293:I29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2018</vt:lpstr>
      <vt:lpstr>2019</vt:lpstr>
      <vt:lpstr>2020</vt:lpstr>
      <vt:lpstr>2021</vt:lpstr>
      <vt:lpstr>2022</vt:lpstr>
      <vt:lpstr>2023_prov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Solans</dc:creator>
  <cp:lastModifiedBy>Rosa Solans</cp:lastModifiedBy>
  <cp:lastPrinted>2023-04-11T12:56:40Z</cp:lastPrinted>
  <dcterms:created xsi:type="dcterms:W3CDTF">2023-04-11T09:56:42Z</dcterms:created>
  <dcterms:modified xsi:type="dcterms:W3CDTF">2023-04-11T16:22:06Z</dcterms:modified>
</cp:coreProperties>
</file>