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AUDIA\ATM\ATM Indicadors mobilitat i conjuntura\LLIURAMENTS\2021\Anual\CAT\"/>
    </mc:Choice>
  </mc:AlternateContent>
  <bookViews>
    <workbookView xWindow="0" yWindow="0" windowWidth="28800" windowHeight="12432" tabRatio="766" firstSheet="17" activeTab="20"/>
  </bookViews>
  <sheets>
    <sheet name="Índex" sheetId="104" r:id="rId1"/>
    <sheet name="PRODUCTE INTERIOR BRUT" sheetId="105" r:id="rId2"/>
    <sheet name="DEMOGRAFIA I MERCAT LABORAL" sheetId="106" r:id="rId3"/>
    <sheet name="IPC" sheetId="107" r:id="rId4"/>
    <sheet name="PREUS DELS CARBURANTS" sheetId="108" r:id="rId5"/>
    <sheet name="CONSUM I EMISSIONS CARBURANTS" sheetId="109" r:id="rId6"/>
    <sheet name="MATRICULACIÓ VEHICLES" sheetId="110" r:id="rId7"/>
    <sheet name="MATRICULACIÓ PER COMBUSTIBLE" sheetId="125" r:id="rId8"/>
    <sheet name="ALTRES INDICADORS" sheetId="111" r:id="rId9"/>
    <sheet name="AUTOPISTES PEATGE" sheetId="112" r:id="rId10"/>
    <sheet name="VIES LLIURES DE PEATGE" sheetId="113" r:id="rId11"/>
    <sheet name="TPC" sheetId="114" r:id="rId12"/>
    <sheet name="ATM Àrea de BCN" sheetId="116" r:id="rId13"/>
    <sheet name="Resta ATM's" sheetId="117" r:id="rId14"/>
    <sheet name="TRÀNSIT LLARGA DISTÀNCIA" sheetId="118" r:id="rId15"/>
    <sheet name="MOBILITAT VIATGERS" sheetId="119" r:id="rId16"/>
    <sheet name="MOBILITAT (no llarg recorregut)" sheetId="120" r:id="rId17"/>
    <sheet name="MERCADERIES VEHICLES PESANTS" sheetId="121" r:id="rId18"/>
    <sheet name="MERCADERIES FFCC, PORTS I AERO" sheetId="122" r:id="rId19"/>
    <sheet name="TAXA VARIACIÓ MERCADERIES" sheetId="123" r:id="rId20"/>
    <sheet name="SÍNTESI" sheetId="124" r:id="rId21"/>
    <sheet name="FITXES INDICADORS CAT" sheetId="79" r:id="rId22"/>
  </sheets>
  <definedNames>
    <definedName name="_xlnm.Print_Area" localSheetId="21">'FITXES INDICADORS CAT'!$A$5:$G$35</definedName>
  </definedNames>
  <calcPr calcId="152511"/>
</workbook>
</file>

<file path=xl/calcChain.xml><?xml version="1.0" encoding="utf-8"?>
<calcChain xmlns="http://schemas.openxmlformats.org/spreadsheetml/2006/main">
  <c r="C29" i="121" l="1"/>
  <c r="J15" i="114" l="1"/>
  <c r="J11" i="106" l="1"/>
  <c r="G12" i="124" l="1"/>
  <c r="J11" i="121"/>
  <c r="J12" i="121"/>
  <c r="J13" i="121"/>
  <c r="J14" i="121"/>
  <c r="J15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8" i="117" l="1"/>
  <c r="J14" i="116"/>
  <c r="J12" i="122" l="1"/>
  <c r="J13" i="122"/>
  <c r="J14" i="122"/>
  <c r="J15" i="122"/>
  <c r="J16" i="122"/>
  <c r="J17" i="122"/>
  <c r="J18" i="122"/>
  <c r="J21" i="122"/>
  <c r="J29" i="121"/>
  <c r="J28" i="116"/>
  <c r="J25" i="116"/>
  <c r="J26" i="116"/>
  <c r="J24" i="116"/>
  <c r="J11" i="116"/>
  <c r="J12" i="116"/>
  <c r="J13" i="116"/>
  <c r="J15" i="116"/>
  <c r="J16" i="116"/>
  <c r="J17" i="116"/>
  <c r="J18" i="116"/>
  <c r="J19" i="116"/>
  <c r="J20" i="116"/>
  <c r="J11" i="113"/>
  <c r="J12" i="113"/>
  <c r="J13" i="113"/>
  <c r="J14" i="113"/>
  <c r="J15" i="113"/>
  <c r="J16" i="113"/>
  <c r="J17" i="113"/>
  <c r="J18" i="113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G35" i="124" l="1"/>
  <c r="G34" i="124"/>
  <c r="G33" i="124"/>
  <c r="G32" i="124"/>
  <c r="G30" i="124"/>
  <c r="G29" i="124"/>
  <c r="G28" i="124"/>
  <c r="G27" i="124"/>
  <c r="G26" i="124"/>
  <c r="G24" i="124"/>
  <c r="G23" i="124"/>
  <c r="G22" i="124"/>
  <c r="G21" i="124"/>
  <c r="G20" i="124"/>
  <c r="G19" i="124"/>
  <c r="G17" i="124"/>
  <c r="G16" i="124"/>
  <c r="G15" i="124"/>
  <c r="G13" i="124"/>
  <c r="G11" i="124"/>
  <c r="J11" i="122"/>
  <c r="J10" i="122"/>
  <c r="J10" i="121"/>
  <c r="J21" i="118"/>
  <c r="J20" i="118"/>
  <c r="J19" i="118"/>
  <c r="J18" i="118"/>
  <c r="J17" i="118"/>
  <c r="J16" i="118"/>
  <c r="J15" i="118"/>
  <c r="J14" i="118"/>
  <c r="J13" i="118"/>
  <c r="J12" i="118"/>
  <c r="J11" i="118"/>
  <c r="J10" i="118"/>
  <c r="J29" i="117"/>
  <c r="J27" i="117"/>
  <c r="J26" i="117"/>
  <c r="J21" i="117"/>
  <c r="J20" i="117"/>
  <c r="J19" i="117"/>
  <c r="J18" i="117"/>
  <c r="J13" i="117"/>
  <c r="J12" i="117"/>
  <c r="J11" i="117"/>
  <c r="J10" i="117"/>
  <c r="J10" i="116"/>
  <c r="J27" i="114"/>
  <c r="J26" i="114"/>
  <c r="J25" i="114"/>
  <c r="J24" i="114"/>
  <c r="J23" i="114"/>
  <c r="J17" i="114"/>
  <c r="J16" i="114"/>
  <c r="J13" i="114"/>
  <c r="J12" i="114"/>
  <c r="J11" i="114"/>
  <c r="J10" i="114"/>
  <c r="J10" i="113"/>
  <c r="J10" i="112"/>
  <c r="J12" i="111"/>
  <c r="J11" i="111"/>
  <c r="J10" i="111"/>
  <c r="J16" i="125"/>
  <c r="J15" i="125"/>
  <c r="J14" i="125"/>
  <c r="J13" i="125"/>
  <c r="J12" i="125"/>
  <c r="J11" i="125"/>
  <c r="J10" i="125"/>
  <c r="J15" i="110"/>
  <c r="J14" i="110"/>
  <c r="J13" i="110"/>
  <c r="J12" i="110"/>
  <c r="J11" i="110"/>
  <c r="J10" i="110"/>
  <c r="J13" i="109"/>
  <c r="J12" i="109"/>
  <c r="J11" i="109"/>
  <c r="J10" i="109"/>
  <c r="J17" i="108"/>
  <c r="J16" i="108"/>
  <c r="J11" i="108"/>
  <c r="J10" i="108"/>
  <c r="J13" i="107"/>
  <c r="J12" i="107"/>
  <c r="J11" i="107"/>
  <c r="J10" i="107"/>
  <c r="J15" i="106"/>
  <c r="J14" i="106"/>
  <c r="J13" i="106"/>
  <c r="J12" i="106"/>
  <c r="G10" i="106"/>
</calcChain>
</file>

<file path=xl/sharedStrings.xml><?xml version="1.0" encoding="utf-8"?>
<sst xmlns="http://schemas.openxmlformats.org/spreadsheetml/2006/main" count="1044" uniqueCount="357">
  <si>
    <t>TOTAL (IMD, veh/dia)</t>
  </si>
  <si>
    <t>Passatgers</t>
  </si>
  <si>
    <t>Ocupats</t>
  </si>
  <si>
    <t>Aturats</t>
  </si>
  <si>
    <t>SGIT (ATM)</t>
  </si>
  <si>
    <t>Actius (milers)</t>
  </si>
  <si>
    <t>Ocupats (milers)</t>
  </si>
  <si>
    <t>Aturats (milers)</t>
  </si>
  <si>
    <t>PIB</t>
  </si>
  <si>
    <t>IPC</t>
  </si>
  <si>
    <t>Pernoctacions en hotels</t>
  </si>
  <si>
    <t>Metro</t>
  </si>
  <si>
    <t>Bus TMB</t>
  </si>
  <si>
    <t xml:space="preserve">   Total TMB</t>
  </si>
  <si>
    <t>FGC</t>
  </si>
  <si>
    <t>Tramvia</t>
  </si>
  <si>
    <t>en xifres absolutes</t>
  </si>
  <si>
    <t>en %</t>
  </si>
  <si>
    <t>-</t>
  </si>
  <si>
    <t>Preu del petroli ($/barril BRENT)</t>
  </si>
  <si>
    <t>Àmbit</t>
  </si>
  <si>
    <t>Catalunya</t>
  </si>
  <si>
    <t>Món</t>
  </si>
  <si>
    <t>Aeroport</t>
  </si>
  <si>
    <t>Port</t>
  </si>
  <si>
    <t>RMB</t>
  </si>
  <si>
    <t>Població a 1 de gener (milers)</t>
  </si>
  <si>
    <t>Trànsit en autopistes de peatge (vehicles lleugers)</t>
  </si>
  <si>
    <t>Font</t>
  </si>
  <si>
    <t>INE</t>
  </si>
  <si>
    <t>CORES (Ministerio de Industria, Turismo y Comercio)</t>
  </si>
  <si>
    <t>AENA</t>
  </si>
  <si>
    <t>APB</t>
  </si>
  <si>
    <t>Anual</t>
  </si>
  <si>
    <t>Hipoteques constituïdes (milers d'Euros)</t>
  </si>
  <si>
    <t>Demografia i mercat laboral</t>
  </si>
  <si>
    <t>Index de preus al consum</t>
  </si>
  <si>
    <t>Estat</t>
  </si>
  <si>
    <t>Taxa d'atur (aturats/actius)</t>
  </si>
  <si>
    <t>Preu del petroli</t>
  </si>
  <si>
    <t>Motos i ciclomotors</t>
  </si>
  <si>
    <t>CORES</t>
  </si>
  <si>
    <t>Mobilitat de viatgers</t>
  </si>
  <si>
    <t>Mobilitat de mercaderies</t>
  </si>
  <si>
    <t>Període</t>
  </si>
  <si>
    <t>IPC Carburants i Combustibles</t>
  </si>
  <si>
    <t>Aeroport de Barcelona (pax)</t>
  </si>
  <si>
    <t>Port de Barcelona (pax)</t>
  </si>
  <si>
    <t>Port de Barcelona (tones)</t>
  </si>
  <si>
    <t>Aeroport de Barcelona (tones)</t>
  </si>
  <si>
    <t>milions de viatges</t>
  </si>
  <si>
    <t>TOTAL (milions de viatges)</t>
  </si>
  <si>
    <t>SINTESI DELS PRINCIPALS INDICADORS</t>
  </si>
  <si>
    <t>Idescat</t>
  </si>
  <si>
    <t>Vehicles totals</t>
  </si>
  <si>
    <t>Producte interior brut</t>
  </si>
  <si>
    <t>Població a 1 de gener</t>
  </si>
  <si>
    <t>INE (EPA)</t>
  </si>
  <si>
    <t>Indicadors generals de consum</t>
  </si>
  <si>
    <t>Barcelona</t>
  </si>
  <si>
    <t>AP-7 Martorell</t>
  </si>
  <si>
    <t>C-32 Garraf</t>
  </si>
  <si>
    <t>C-32 Vilassar</t>
  </si>
  <si>
    <t>C-33 Mollet</t>
  </si>
  <si>
    <t>E-09/C-16 Túnels de Vallvidrera</t>
  </si>
  <si>
    <t>Matriculacions de vehicles</t>
  </si>
  <si>
    <t>Turismes</t>
  </si>
  <si>
    <t>INDICADOR</t>
  </si>
  <si>
    <t>DESCRIPCIÓ</t>
  </si>
  <si>
    <t>UNITATS</t>
  </si>
  <si>
    <t>FONT</t>
  </si>
  <si>
    <t>PERIODICITAT</t>
  </si>
  <si>
    <t>PROCEDIMENT OBTENCIÓ</t>
  </si>
  <si>
    <t>ÀMBIT</t>
  </si>
  <si>
    <t>Trimestral</t>
  </si>
  <si>
    <t>Habitants</t>
  </si>
  <si>
    <t>Xifres oficials de població, aprovades mitjançant Real Decret, de tots els municipis espanyols a 1 de gener de cada any</t>
  </si>
  <si>
    <t>Milers de persones</t>
  </si>
  <si>
    <t>Actius</t>
  </si>
  <si>
    <t>Subconjunt de persones amb la capacitat i el desig de treballar</t>
  </si>
  <si>
    <t>Persona activa que no troba feina</t>
  </si>
  <si>
    <t xml:space="preserve">Persones de més de 16 anys que han treballat en una ocupació de forma remunerada </t>
  </si>
  <si>
    <t>Mensual</t>
  </si>
  <si>
    <t>Preu del barril de petroli cru Brent</t>
  </si>
  <si>
    <t>c€/litre</t>
  </si>
  <si>
    <t>Preu de la gasolina 95 I.O</t>
  </si>
  <si>
    <t>Preu del gasoil d'automoció</t>
  </si>
  <si>
    <t>ktep</t>
  </si>
  <si>
    <t>Consum carburants d'automoció</t>
  </si>
  <si>
    <t>milers €</t>
  </si>
  <si>
    <t>Hipoteques constituïdes</t>
  </si>
  <si>
    <t>Trànsit en autopistes de peatge</t>
  </si>
  <si>
    <t>veh/dia</t>
  </si>
  <si>
    <t>Nombre vehicles</t>
  </si>
  <si>
    <t>Intensitat mitjana de vehicles totals en el període considerat</t>
  </si>
  <si>
    <t>Intensitat mitjana de vehicles en el periode conisderat diferenciant els vehicles lleugers i els pesants</t>
  </si>
  <si>
    <t xml:space="preserve">Índex que recull i compara els preus d'un conjunt de béns i serveis o productes </t>
  </si>
  <si>
    <t>Nombre de nits que cada viatger passa en un allotjament</t>
  </si>
  <si>
    <t>Nombre d'hipoteques sobre finques rústiques i vivendes</t>
  </si>
  <si>
    <t>Tones</t>
  </si>
  <si>
    <t>Nombre de passatgers al port de Barcelona</t>
  </si>
  <si>
    <t>Estat i Catalunya</t>
  </si>
  <si>
    <t>PIB a Catalunya</t>
  </si>
  <si>
    <t>PIB a l'Estat</t>
  </si>
  <si>
    <t>Preu de la gasolina 95 I.O. (€/litre)</t>
  </si>
  <si>
    <t>Preu del gasoil d'automoció (€/litre)</t>
  </si>
  <si>
    <t>(*) Nombre de nous habitatges que està previst construir o rehabilitar, en base als visats de direcció d'obra.</t>
  </si>
  <si>
    <t>Altres indicadors</t>
  </si>
  <si>
    <t>Pernoctacions en hotels (milers)</t>
  </si>
  <si>
    <t>Hipoteques constituïdes (milions d'Euros)</t>
  </si>
  <si>
    <t>Economia, demografia i mercat de treball</t>
  </si>
  <si>
    <t>IPC general Estat</t>
  </si>
  <si>
    <t>IPC general Catalunya</t>
  </si>
  <si>
    <t>Construcció d'habitatges</t>
  </si>
  <si>
    <t>Visats de direcció d'obra</t>
  </si>
  <si>
    <t>unitats</t>
  </si>
  <si>
    <t>Variació interanual</t>
  </si>
  <si>
    <t>Altres vehicles</t>
  </si>
  <si>
    <t>Dirección General de Tráfico</t>
  </si>
  <si>
    <t>Camions i furgonetes</t>
  </si>
  <si>
    <t>Autobusos</t>
  </si>
  <si>
    <t>Nombre de vehicles matriculats per tipologia de vehicles</t>
  </si>
  <si>
    <t>IPC transports Catalunya</t>
  </si>
  <si>
    <t>IPC carburants i combustibles Catalunya</t>
  </si>
  <si>
    <t>ICAEN</t>
  </si>
  <si>
    <t>Preu de carburants d'automoció</t>
  </si>
  <si>
    <t>Consum i emissions de carburants d'automoció</t>
  </si>
  <si>
    <t>Tn</t>
  </si>
  <si>
    <t>Mensualment, la SGREGIV envia les dades per correu electònic</t>
  </si>
  <si>
    <r>
      <t xml:space="preserve">(*) </t>
    </r>
    <r>
      <rPr>
        <i/>
        <sz val="7"/>
        <rFont val="Arial"/>
        <family val="2"/>
      </rPr>
      <t>Gasolina i gasoil</t>
    </r>
  </si>
  <si>
    <t>Consum de gasolina i gasoil (ktep)</t>
  </si>
  <si>
    <r>
      <t>Emissions CO</t>
    </r>
    <r>
      <rPr>
        <vertAlign val="subscript"/>
        <sz val="8"/>
        <rFont val="Arial"/>
        <family val="2"/>
      </rPr>
      <t>2</t>
    </r>
  </si>
  <si>
    <r>
      <t>Emissions de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 xml:space="preserve"> degudes al transport</t>
    </r>
  </si>
  <si>
    <t>Viatges en transport públic</t>
  </si>
  <si>
    <t>Mercaderies aeroport</t>
  </si>
  <si>
    <t>ICAEN, a través de contacte previ quadrimestral</t>
  </si>
  <si>
    <t>L'ICAEN ha facilitat factors de conversió</t>
  </si>
  <si>
    <t>TOTAL (IMD VP, veh/dia)</t>
  </si>
  <si>
    <t>Consum carburants d'automoció Estat</t>
  </si>
  <si>
    <t>Consum carburants d'automoció Província Barcelona (gasolina i gasoil)</t>
  </si>
  <si>
    <t>Consulta directa web</t>
  </si>
  <si>
    <t>Idescat, INE i Dep. D'Ec. i Coneixement / INE</t>
  </si>
  <si>
    <t>Pernoct.</t>
  </si>
  <si>
    <t>Variació interanual del Producte interior brut</t>
  </si>
  <si>
    <t>Quocient entre el nombre de treballadros aturats i la població activa</t>
  </si>
  <si>
    <t>Preu del petroli (€/barril BRENT)</t>
  </si>
  <si>
    <t>Preu petroli (€/barril Brent)</t>
  </si>
  <si>
    <t>Preu del petroli ($ i €  per barril BRENT)</t>
  </si>
  <si>
    <t>$ i € / barril BRENT</t>
  </si>
  <si>
    <t>Indexmundi a partir de Fons Monetari Internacional</t>
  </si>
  <si>
    <t>Indicadors de preus, consums i emissions relacionats amb la mobilitat</t>
  </si>
  <si>
    <t>Preu gasoil d'automoció (€/l)</t>
  </si>
  <si>
    <t>Barcelonès</t>
  </si>
  <si>
    <t>Maresme</t>
  </si>
  <si>
    <t>Vallès Oriental</t>
  </si>
  <si>
    <t>Baix Llobregat</t>
  </si>
  <si>
    <t>Garraf</t>
  </si>
  <si>
    <t>Grup Abertis i Túnels de Barcelona i Cadí</t>
  </si>
  <si>
    <t xml:space="preserve">FGC </t>
  </si>
  <si>
    <t xml:space="preserve">Renfe Rodalies </t>
  </si>
  <si>
    <t xml:space="preserve">Autobusos DGTM </t>
  </si>
  <si>
    <t xml:space="preserve">Autobusos urbans </t>
  </si>
  <si>
    <t>Renfe</t>
  </si>
  <si>
    <t>Passatgers ferrocarril LD</t>
  </si>
  <si>
    <t>Aeroport de Girona (pax)</t>
  </si>
  <si>
    <t>Aeroport de Reus (pax)</t>
  </si>
  <si>
    <t>Trànsit de llarga distància (Aeroports de Barcelona, Girona i Reus, Estació de Sants i Port de Barcelona)</t>
  </si>
  <si>
    <t>Tarragona</t>
  </si>
  <si>
    <t>AP-7 la Roca</t>
  </si>
  <si>
    <t>AP-7 la Jonquera</t>
  </si>
  <si>
    <t>C-32 Cubelles</t>
  </si>
  <si>
    <t>E-09/C-16 Sant Vicenç de Castellet</t>
  </si>
  <si>
    <t>E-09/C-16 Túnel del Cadí</t>
  </si>
  <si>
    <t>AP-2 L'Albí</t>
  </si>
  <si>
    <t>AP-7 L'Ametlla de Mar</t>
  </si>
  <si>
    <t>C-14 Reus Nord-La Selva del Camp</t>
  </si>
  <si>
    <t>C-16 Puig Reig-Gironella</t>
  </si>
  <si>
    <t>C-17 Tona-Taradell</t>
  </si>
  <si>
    <t>C-25 Sant Ramon-Calaf</t>
  </si>
  <si>
    <t>C-25 Avinyó-Santa Maria d'Oló</t>
  </si>
  <si>
    <t>C-35 Can Carbonell-Llagostera Sud</t>
  </si>
  <si>
    <t>C-25 St Hilari Sacalm-Sta Coloma F.</t>
  </si>
  <si>
    <t>Lleida</t>
  </si>
  <si>
    <t>Girona</t>
  </si>
  <si>
    <t>Subdirecció General de Relacions amb les Empreses Gestores d'Infraestructures Viàries (TES)</t>
  </si>
  <si>
    <t>AVANT</t>
  </si>
  <si>
    <t>Autopistes de peatge (VL/dia)</t>
  </si>
  <si>
    <t>Autopistes de peatge (VP/dia)</t>
  </si>
  <si>
    <t>Vies de la Generalitat lliures de peatge (VP/dia)</t>
  </si>
  <si>
    <t>Aeroports</t>
  </si>
  <si>
    <t>Ports</t>
  </si>
  <si>
    <t>Trànsit en vies lliures de peatge</t>
  </si>
  <si>
    <t>Servei de Dades viàries (DGITT, Generalitat)</t>
  </si>
  <si>
    <t>S'efectua contacte previ cada quadrimestre amb el SEDV</t>
  </si>
  <si>
    <t>Passatgers aeroports</t>
  </si>
  <si>
    <t>Nombre de passatgers aeroports Barcelona, Girona i Reus</t>
  </si>
  <si>
    <t>Passatgers port BCN</t>
  </si>
  <si>
    <t>Tones de mercaderia Ports de Barcelona i Tarragona</t>
  </si>
  <si>
    <t>Tones de mercaderia aeroport de Barcelona</t>
  </si>
  <si>
    <t>Viatges en els diferents modes de transport públic</t>
  </si>
  <si>
    <t>DGTIM</t>
  </si>
  <si>
    <t>APB / APT</t>
  </si>
  <si>
    <t>Trànsit en vies lliures de peatge. Concessions peatge ombra de la Generalitat (vehicles lleugers)</t>
  </si>
  <si>
    <t>C-15 Pla de Penedès-St Pere Riudebitlles</t>
  </si>
  <si>
    <t>Alt Empordà</t>
  </si>
  <si>
    <t>Bages</t>
  </si>
  <si>
    <t>Baix Ebre</t>
  </si>
  <si>
    <t>Les Garrigues</t>
  </si>
  <si>
    <t>Cerdanya</t>
  </si>
  <si>
    <t>Baix Camp</t>
  </si>
  <si>
    <t>Alt Penedès</t>
  </si>
  <si>
    <t>Berguedà</t>
  </si>
  <si>
    <t>Osona</t>
  </si>
  <si>
    <t>Segarra/Anoia</t>
  </si>
  <si>
    <t>La Selva</t>
  </si>
  <si>
    <t>Gironès</t>
  </si>
  <si>
    <t>Aeroport de Lleida-Alguaire (pax)</t>
  </si>
  <si>
    <t>Total sistema aeroportuari (tones)</t>
  </si>
  <si>
    <t>Aeroport de Girona (tones)</t>
  </si>
  <si>
    <t>Aeroport de Reus (tones)</t>
  </si>
  <si>
    <t>Aeroport de Lleida-Alguaire (tones)</t>
  </si>
  <si>
    <t>Aeroports de Catalunya</t>
  </si>
  <si>
    <t>Sistema aeroportuari (Mpax)</t>
  </si>
  <si>
    <t>ATM Camp de Tarragona</t>
  </si>
  <si>
    <t>ATM Àrea de Barcelona</t>
  </si>
  <si>
    <t>ATM Àrea de Girona</t>
  </si>
  <si>
    <t>ATM Àrea de Lleida</t>
  </si>
  <si>
    <t>ATM Barcelona</t>
  </si>
  <si>
    <t>Bus interurbà DGTM (no integrat)</t>
  </si>
  <si>
    <t>DGTM</t>
  </si>
  <si>
    <t>Transport Públic col·lectiu (ATM Àrea de Barcelona)</t>
  </si>
  <si>
    <t>Transport Públic col·lectiu (ATM Àrea de Girona)</t>
  </si>
  <si>
    <t>Transport Públic col·lectiu (ATM Àrea de Lleida)</t>
  </si>
  <si>
    <t>Trànsit de vehicles pesants</t>
  </si>
  <si>
    <t>TOTAL peatge (IMD VP, veh/dia)</t>
  </si>
  <si>
    <t>TOTAL no peatge  (IMD VP, veh/dia)</t>
  </si>
  <si>
    <t>Total sistema aeroportuari (pax)</t>
  </si>
  <si>
    <t>Transport Públic col·lectiu (ATM Camp de Tarragona)</t>
  </si>
  <si>
    <t>Nombre de passatgers de l'aeroport de Lleida</t>
  </si>
  <si>
    <t>Aeroports de Catalunya a través de contacte previ</t>
  </si>
  <si>
    <t>Total estacions TAV (pax)</t>
  </si>
  <si>
    <t>Transport de mercaderies en ferrocarril, en ports i aeroports</t>
  </si>
  <si>
    <t>Ferrocarrils de la Generalitat</t>
  </si>
  <si>
    <t>Total ferrocarril (tones)</t>
  </si>
  <si>
    <r>
      <t>Sants (AVE + LD) (pax)</t>
    </r>
    <r>
      <rPr>
        <vertAlign val="superscript"/>
        <sz val="10"/>
        <rFont val="Univers"/>
      </rPr>
      <t xml:space="preserve"> (*)</t>
    </r>
  </si>
  <si>
    <r>
      <t>Camp de Tarragona (AVE + LD) (pax)</t>
    </r>
    <r>
      <rPr>
        <vertAlign val="superscript"/>
        <sz val="10"/>
        <rFont val="Univers"/>
      </rPr>
      <t xml:space="preserve"> (*)</t>
    </r>
  </si>
  <si>
    <r>
      <t>Lleida-Pirineus (AVE + LD) (pax)</t>
    </r>
    <r>
      <rPr>
        <vertAlign val="superscript"/>
        <sz val="10"/>
        <rFont val="Univers"/>
      </rPr>
      <t xml:space="preserve"> (*)</t>
    </r>
  </si>
  <si>
    <t>ND</t>
  </si>
  <si>
    <t>Ferrocarril (AVE + LD) (Mpax)</t>
  </si>
  <si>
    <t>ADIF</t>
  </si>
  <si>
    <t>Ferrocarrils de la Generalitat (Mtones)</t>
  </si>
  <si>
    <t>Ports de Barcelona i Tarragona (tones)</t>
  </si>
  <si>
    <t>Ports de Barcelona i Tarragona (Mtones)</t>
  </si>
  <si>
    <t>Estació</t>
  </si>
  <si>
    <t>Mercaderies ferrocarril</t>
  </si>
  <si>
    <t>Tones de mercaderia transportades per FGC (Línia del Vallès)</t>
  </si>
  <si>
    <t>Nombre de passatgers LD+AVE (Estacions TAV)</t>
  </si>
  <si>
    <t>Estacions</t>
  </si>
  <si>
    <t xml:space="preserve">Mercaderies ports </t>
  </si>
  <si>
    <t>Tones de mercaderia Ports de La Generalitat</t>
  </si>
  <si>
    <t>Ports de la Generalitat</t>
  </si>
  <si>
    <t>Quadrimestral</t>
  </si>
  <si>
    <t>S'efectua contacte previ cada quadrimestre</t>
  </si>
  <si>
    <t>Direcció General d'Infraestructures de transport terrestre (TES) i Subdirecció General de Relacions amb les Empreses Gestores d'Infraestructures Viàries (TES)</t>
  </si>
  <si>
    <t>Subdirecció General de Relacions amb les Empreses Gestores d'Infraestructures Viàries (TES),  Grup Abertis i Túnels de Barcelona i Cadí SA</t>
  </si>
  <si>
    <t>Passatgers ferrocarril AVANT</t>
  </si>
  <si>
    <t>Nombre de passatgers AVANT (Estacions TAV)</t>
  </si>
  <si>
    <t>S'efectua contacte previ anual</t>
  </si>
  <si>
    <r>
      <t>Figueres-Vilafant (AVE + LD) (pax)</t>
    </r>
    <r>
      <rPr>
        <vertAlign val="superscript"/>
        <sz val="10"/>
        <rFont val="Univers"/>
      </rPr>
      <t xml:space="preserve"> (*) </t>
    </r>
  </si>
  <si>
    <r>
      <t>Girona (AVE + LD) (pax)</t>
    </r>
    <r>
      <rPr>
        <vertAlign val="superscript"/>
        <sz val="10"/>
        <rFont val="Univers"/>
      </rPr>
      <t xml:space="preserve"> (*) </t>
    </r>
  </si>
  <si>
    <t>Transport Públic col·lectiu (*)</t>
  </si>
  <si>
    <t>AVANT Barcelona</t>
  </si>
  <si>
    <t>AVANT Girona (**)</t>
  </si>
  <si>
    <t>AVANT (*)</t>
  </si>
  <si>
    <t>Rodalies Catalunya (RENFE)</t>
  </si>
  <si>
    <t>Autobusos DGTM</t>
  </si>
  <si>
    <t>Corones 1-6</t>
  </si>
  <si>
    <t>Corona 7</t>
  </si>
  <si>
    <t>Corones 1-7</t>
  </si>
  <si>
    <t>TOTAL Corona 7 (milions de viatges)</t>
  </si>
  <si>
    <t>TOTAL Corones 1-7 (milions de viatgers)</t>
  </si>
  <si>
    <r>
      <t>(</t>
    </r>
    <r>
      <rPr>
        <i/>
        <sz val="7"/>
        <rFont val="Arial"/>
        <family val="2"/>
      </rPr>
      <t>*) viatgers regionals en trens AVANT que pugen a estacions de l'àmbit corresponent. (**) L'àmbit Girona inclou les estacions de Girona i Figueres</t>
    </r>
  </si>
  <si>
    <t xml:space="preserve">AVANT Tarragona </t>
  </si>
  <si>
    <t xml:space="preserve">AVANT  Lleida </t>
  </si>
  <si>
    <t xml:space="preserve">C-14 Reus Nord-La Selva del Camp </t>
  </si>
  <si>
    <t xml:space="preserve">C-15 Pla de Penedès-St Pere Riudebitlles </t>
  </si>
  <si>
    <t>Àmbit Catalunya</t>
  </si>
  <si>
    <t>Data actualització:</t>
  </si>
  <si>
    <t>Freqüència d'actualització:</t>
  </si>
  <si>
    <t>Condicions d'utilització</t>
  </si>
  <si>
    <t xml:space="preserve">S'autoritza la reproducció de les dades presentades, sense alterar-ne el contingut, amb l'esment de la font i la data de l'última actualització.  </t>
  </si>
  <si>
    <t xml:space="preserve">La utilització dels arxius i els resultats que se'n puguin derivar són responsabilitat exclusiva de l'usuari. </t>
  </si>
  <si>
    <t>Índex</t>
  </si>
  <si>
    <t>Fitxes indicadors CAT</t>
  </si>
  <si>
    <t>Producte Interior Brut</t>
  </si>
  <si>
    <t>Demografia i Mercat Laboral</t>
  </si>
  <si>
    <t>Índex de Preus al Consum (IPC)</t>
  </si>
  <si>
    <t>Preus dels carburants</t>
  </si>
  <si>
    <t>Consum i emissions de carburants</t>
  </si>
  <si>
    <t xml:space="preserve">Trànsit en autopistes de peatge </t>
  </si>
  <si>
    <t>Transport públic col·lectiu (TPC)</t>
  </si>
  <si>
    <t>Trànsit de llarga distància (Aeroport, Estació de Sants i Port)</t>
  </si>
  <si>
    <t>Gràfics Taxa de Variació Interanual</t>
  </si>
  <si>
    <t>Gràfics Taxa de Variació Interanual (sense llarg recorregut)</t>
  </si>
  <si>
    <t>Síntesi dels principals indicadors</t>
  </si>
  <si>
    <t>ATM Tarragona, ATM Lleida, ATM Girona</t>
  </si>
  <si>
    <t>Transport de mercaderies en ferrocarril, ports i aeroports</t>
  </si>
  <si>
    <t>Aquest document  s'ha elaborat a partir de dades recollides i aglutinades per l'ATM a partir de la informació obtinguda de diverses fonts</t>
  </si>
  <si>
    <t>Matriculacions de vehicles per tipus de combustible</t>
  </si>
  <si>
    <t>Dep economia i coneixement</t>
  </si>
  <si>
    <t>gen-abril</t>
  </si>
  <si>
    <t>Dièsel</t>
  </si>
  <si>
    <t>Gasolina</t>
  </si>
  <si>
    <t>Elèctric</t>
  </si>
  <si>
    <t>Gas Liquat de Petroli (GLP)</t>
  </si>
  <si>
    <t>Gas Natural Comprimit (GNC)</t>
  </si>
  <si>
    <t xml:space="preserve">Altres </t>
  </si>
  <si>
    <t>Bus Metropolità (gestió indirecta)</t>
  </si>
  <si>
    <t>Total AMB (TMB + gestió indirecta)</t>
  </si>
  <si>
    <t>Rodalies Catalunya (Renfe)</t>
  </si>
  <si>
    <t>Autobusos urbans</t>
  </si>
  <si>
    <t>Línia Lleida-La Pobla de Segur</t>
  </si>
  <si>
    <t>Port de Tarragona (tones)</t>
  </si>
  <si>
    <t>Ports de la Generalitat (tones) (*)</t>
  </si>
  <si>
    <t>Emissions de CO2 del transport (MTn)</t>
  </si>
  <si>
    <t>Vies de la Generalitat lliures de peatge (VL/dia) (*)</t>
  </si>
  <si>
    <t>(*) Concessions peatge ombra de la Generalitat</t>
  </si>
  <si>
    <t>1T18-1T17</t>
  </si>
  <si>
    <t xml:space="preserve">Habitatges en construcció (visats d'obra) (*) </t>
  </si>
  <si>
    <t>C-12 Tortosa (VP/dia)</t>
  </si>
  <si>
    <t>C-13 Alcoletge (VP/dia)</t>
  </si>
  <si>
    <t>El Segrià</t>
  </si>
  <si>
    <t>Consum carburants d'automoció (ktep)</t>
  </si>
  <si>
    <t>Consum gasoil (ktep)</t>
  </si>
  <si>
    <t>Consum gasolina (ktep)</t>
  </si>
  <si>
    <t>Emissions de CO2 del transport (*) (Tn)</t>
  </si>
  <si>
    <r>
      <rPr>
        <vertAlign val="superscript"/>
        <sz val="10"/>
        <rFont val="Arial"/>
        <family val="2"/>
      </rPr>
      <t>(*)</t>
    </r>
    <r>
      <rPr>
        <sz val="10"/>
        <rFont val="Arial"/>
        <family val="2"/>
      </rPr>
      <t xml:space="preserve"> </t>
    </r>
    <r>
      <rPr>
        <i/>
        <sz val="8"/>
        <rFont val="Arial"/>
        <family val="2"/>
      </rPr>
      <t xml:space="preserve">Inclou viatgers domèstics. No inclou internacionals ni AVANT.  </t>
    </r>
  </si>
  <si>
    <t>E-09/C-16 Barrera Lateral</t>
  </si>
  <si>
    <t>FMI, elaboració datosmacro</t>
  </si>
  <si>
    <t>gener-des</t>
  </si>
  <si>
    <r>
      <t xml:space="preserve">(*) </t>
    </r>
    <r>
      <rPr>
        <i/>
        <sz val="7"/>
        <rFont val="Arial"/>
        <family val="2"/>
      </rPr>
      <t xml:space="preserve">Ports de Vilanova i la Geltrú, Sant Carles de la Ràpita i Palamós. </t>
    </r>
  </si>
  <si>
    <t>gener-oct</t>
  </si>
  <si>
    <t>Regionals</t>
  </si>
  <si>
    <t>TOTAL (milions de viatges) (**)</t>
  </si>
  <si>
    <t>(*) No inclou viatgers AVANT ni de Llarg recorregut, (**) No inclou dades de ATM Lleida nov-des</t>
  </si>
  <si>
    <t>INDICADORS DE MOBILITAT I CONJUNTURA 2021</t>
  </si>
  <si>
    <t>INDICADORS DE MOBILITAT I CONJUNTURA del 2021</t>
  </si>
  <si>
    <t>variació 2021-2020 en %</t>
  </si>
  <si>
    <t>2021-2020</t>
  </si>
  <si>
    <t>variació 2021-2020</t>
  </si>
  <si>
    <t>Febrer de 2022</t>
  </si>
  <si>
    <t>1gen21 - 1 gen20</t>
  </si>
  <si>
    <t>4T21-4T20</t>
  </si>
  <si>
    <t>Des21-des20</t>
  </si>
  <si>
    <t>gener-agost</t>
  </si>
  <si>
    <t>gener-agost/des</t>
  </si>
  <si>
    <t xml:space="preserve">Transport Públic (Mviatges)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</si>
</sst>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00"/>
    <numFmt numFmtId="166" formatCode="0.0%"/>
    <numFmt numFmtId="167" formatCode="0.0"/>
    <numFmt numFmtId="168" formatCode="#,##0.000"/>
  </numFmts>
  <fonts count="1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Univers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i/>
      <sz val="7"/>
      <name val="Arial"/>
      <family val="2"/>
    </font>
    <font>
      <b/>
      <i/>
      <sz val="7"/>
      <color indexed="9"/>
      <name val="Arial"/>
      <family val="2"/>
    </font>
    <font>
      <i/>
      <sz val="10"/>
      <color indexed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b/>
      <sz val="12"/>
      <name val="Wingdings 3"/>
      <family val="1"/>
      <charset val="2"/>
    </font>
    <font>
      <b/>
      <sz val="12"/>
      <color indexed="9"/>
      <name val="Arial"/>
      <family val="2"/>
    </font>
    <font>
      <vertAlign val="superscript"/>
      <sz val="10"/>
      <name val="Univers"/>
    </font>
    <font>
      <vertAlign val="superscript"/>
      <sz val="10"/>
      <name val="Arial"/>
      <family val="2"/>
    </font>
    <font>
      <i/>
      <sz val="10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vertAlign val="subscript"/>
      <sz val="8"/>
      <name val="Arial"/>
      <family val="2"/>
    </font>
    <font>
      <b/>
      <sz val="10"/>
      <name val="Wingdings 3"/>
      <family val="1"/>
      <charset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FF0000"/>
      <name val="Wingdings 3"/>
      <family val="1"/>
      <charset val="2"/>
    </font>
    <font>
      <b/>
      <sz val="10"/>
      <color theme="0"/>
      <name val="Univers"/>
      <family val="2"/>
    </font>
    <font>
      <b/>
      <i/>
      <sz val="7"/>
      <color theme="0"/>
      <name val="Arial"/>
      <family val="2"/>
    </font>
    <font>
      <b/>
      <sz val="10"/>
      <color theme="9"/>
      <name val="Wingdings 3"/>
      <family val="1"/>
      <charset val="2"/>
    </font>
    <font>
      <i/>
      <vertAlign val="superscript"/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sz val="10"/>
      <color rgb="FFC00000"/>
      <name val="Univers"/>
      <family val="2"/>
    </font>
    <font>
      <sz val="13"/>
      <color theme="2" tint="-0.499984740745262"/>
      <name val="Mic 32 New Rounded Lt"/>
      <family val="2"/>
    </font>
    <font>
      <sz val="18"/>
      <color theme="2" tint="-0.499984740745262"/>
      <name val="Mic 32 New Rounded Lt"/>
      <family val="2"/>
    </font>
    <font>
      <b/>
      <sz val="10"/>
      <color theme="3"/>
      <name val="Wingdings 3"/>
      <family val="1"/>
      <charset val="2"/>
    </font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20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u/>
      <sz val="12"/>
      <color theme="10"/>
      <name val="Arial"/>
      <family val="2"/>
    </font>
    <font>
      <b/>
      <sz val="18"/>
      <color theme="1"/>
      <name val="Arial"/>
      <family val="2"/>
    </font>
    <font>
      <sz val="10"/>
      <name val="Univers"/>
    </font>
    <font>
      <i/>
      <sz val="8"/>
      <color theme="1"/>
      <name val="Arial"/>
      <family val="2"/>
    </font>
    <font>
      <b/>
      <sz val="12"/>
      <color rgb="FFD51E05"/>
      <name val="Calibri"/>
      <family val="2"/>
    </font>
    <font>
      <b/>
      <sz val="10"/>
      <color rgb="FFC00000"/>
      <name val="Wingdings 3"/>
      <family val="1"/>
      <charset val="2"/>
    </font>
    <font>
      <b/>
      <sz val="10"/>
      <color rgb="FF008080"/>
      <name val="Wingdings 3"/>
      <family val="1"/>
      <charset val="2"/>
    </font>
    <font>
      <b/>
      <sz val="10"/>
      <color theme="0"/>
      <name val="Univers"/>
    </font>
    <font>
      <b/>
      <sz val="10"/>
      <color rgb="FFFF0000"/>
      <name val="Wingdings 3"/>
      <family val="1"/>
      <charset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1E0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4F29"/>
        <bgColor indexed="64"/>
      </patternFill>
    </fill>
    <fill>
      <patternFill patternType="solid">
        <fgColor rgb="FFCC241C"/>
        <bgColor indexed="64"/>
      </patternFill>
    </fill>
    <fill>
      <patternFill patternType="solid">
        <fgColor rgb="FF003B80"/>
        <bgColor indexed="64"/>
      </patternFill>
    </fill>
    <fill>
      <patternFill patternType="solid">
        <fgColor rgb="FF00968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8080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239">
    <xf numFmtId="0" fontId="0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9" fillId="4" borderId="0" applyNumberFormat="0" applyBorder="0" applyAlignment="0" applyProtection="0"/>
    <xf numFmtId="0" fontId="40" fillId="16" borderId="1" applyNumberFormat="0" applyAlignment="0" applyProtection="0"/>
    <xf numFmtId="0" fontId="41" fillId="17" borderId="2" applyNumberFormat="0" applyAlignment="0" applyProtection="0"/>
    <xf numFmtId="0" fontId="42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21" borderId="0" applyNumberFormat="0" applyBorder="0" applyAlignment="0" applyProtection="0"/>
    <xf numFmtId="0" fontId="44" fillId="7" borderId="1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0" fontId="46" fillId="22" borderId="0" applyNumberFormat="0" applyBorder="0" applyAlignment="0" applyProtection="0"/>
    <xf numFmtId="0" fontId="55" fillId="0" borderId="0"/>
    <xf numFmtId="0" fontId="15" fillId="0" borderId="0"/>
    <xf numFmtId="0" fontId="13" fillId="23" borderId="4" applyNumberFormat="0" applyFont="0" applyAlignment="0" applyProtection="0"/>
    <xf numFmtId="9" fontId="13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7" fillId="16" borderId="5" applyNumberFormat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6" applyNumberFormat="0" applyFill="0" applyAlignment="0" applyProtection="0"/>
    <xf numFmtId="0" fontId="43" fillId="0" borderId="7" applyNumberFormat="0" applyFill="0" applyAlignment="0" applyProtection="0"/>
    <xf numFmtId="0" fontId="52" fillId="0" borderId="8" applyNumberFormat="0" applyFill="0" applyAlignment="0" applyProtection="0"/>
    <xf numFmtId="9" fontId="15" fillId="0" borderId="0" applyFont="0" applyFill="0" applyBorder="0" applyAlignment="0" applyProtection="0"/>
    <xf numFmtId="0" fontId="12" fillId="0" borderId="0"/>
    <xf numFmtId="0" fontId="13" fillId="0" borderId="0"/>
    <xf numFmtId="0" fontId="64" fillId="0" borderId="0" applyNumberForma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0" fontId="65" fillId="0" borderId="0"/>
    <xf numFmtId="0" fontId="13" fillId="0" borderId="0"/>
    <xf numFmtId="0" fontId="65" fillId="0" borderId="0"/>
    <xf numFmtId="0" fontId="11" fillId="0" borderId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66" fillId="53" borderId="0" applyNumberFormat="0" applyBorder="0" applyAlignment="0" applyProtection="0"/>
    <xf numFmtId="0" fontId="66" fillId="54" borderId="0" applyNumberFormat="0" applyBorder="0" applyAlignment="0" applyProtection="0"/>
    <xf numFmtId="0" fontId="66" fillId="55" borderId="0" applyNumberFormat="0" applyBorder="0" applyAlignment="0" applyProtection="0"/>
    <xf numFmtId="0" fontId="66" fillId="56" borderId="0" applyNumberFormat="0" applyBorder="0" applyAlignment="0" applyProtection="0"/>
    <xf numFmtId="0" fontId="66" fillId="57" borderId="0" applyNumberFormat="0" applyBorder="0" applyAlignment="0" applyProtection="0"/>
    <xf numFmtId="0" fontId="66" fillId="58" borderId="0" applyNumberFormat="0" applyBorder="0" applyAlignment="0" applyProtection="0"/>
    <xf numFmtId="0" fontId="67" fillId="59" borderId="0" applyNumberFormat="0" applyBorder="0" applyAlignment="0" applyProtection="0"/>
    <xf numFmtId="0" fontId="68" fillId="60" borderId="15" applyNumberFormat="0" applyAlignment="0" applyProtection="0"/>
    <xf numFmtId="0" fontId="69" fillId="61" borderId="16" applyNumberFormat="0" applyAlignment="0" applyProtection="0"/>
    <xf numFmtId="0" fontId="70" fillId="0" borderId="17" applyNumberFormat="0" applyFill="0" applyAlignment="0" applyProtection="0"/>
    <xf numFmtId="0" fontId="71" fillId="0" borderId="0" applyNumberFormat="0" applyFill="0" applyBorder="0" applyAlignment="0" applyProtection="0"/>
    <xf numFmtId="0" fontId="66" fillId="62" borderId="0" applyNumberFormat="0" applyBorder="0" applyAlignment="0" applyProtection="0"/>
    <xf numFmtId="0" fontId="66" fillId="63" borderId="0" applyNumberFormat="0" applyBorder="0" applyAlignment="0" applyProtection="0"/>
    <xf numFmtId="0" fontId="66" fillId="64" borderId="0" applyNumberFormat="0" applyBorder="0" applyAlignment="0" applyProtection="0"/>
    <xf numFmtId="0" fontId="66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72" fillId="68" borderId="15" applyNumberFormat="0" applyAlignment="0" applyProtection="0"/>
    <xf numFmtId="0" fontId="73" fillId="69" borderId="0" applyNumberFormat="0" applyBorder="0" applyAlignment="0" applyProtection="0"/>
    <xf numFmtId="0" fontId="74" fillId="70" borderId="0" applyNumberFormat="0" applyBorder="0" applyAlignment="0" applyProtection="0"/>
    <xf numFmtId="0" fontId="10" fillId="71" borderId="18" applyNumberFormat="0" applyFont="0" applyAlignment="0" applyProtection="0"/>
    <xf numFmtId="0" fontId="75" fillId="60" borderId="19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71" fillId="0" borderId="21" applyNumberFormat="0" applyFill="0" applyAlignment="0" applyProtection="0"/>
    <xf numFmtId="0" fontId="58" fillId="0" borderId="22" applyNumberFormat="0" applyFill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71" borderId="18" applyNumberFormat="0" applyFont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71" borderId="18" applyNumberFormat="0" applyFont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4" fontId="83" fillId="0" borderId="0">
      <alignment horizontal="left" vertical="top"/>
    </xf>
    <xf numFmtId="0" fontId="84" fillId="0" borderId="0" applyFont="0">
      <alignment horizontal="left" vertical="center"/>
    </xf>
    <xf numFmtId="0" fontId="6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0" fontId="6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71" borderId="18" applyNumberFormat="0" applyFont="0" applyAlignment="0" applyProtection="0"/>
    <xf numFmtId="0" fontId="5" fillId="0" borderId="0"/>
    <xf numFmtId="0" fontId="4" fillId="0" borderId="0"/>
    <xf numFmtId="0" fontId="86" fillId="0" borderId="0"/>
    <xf numFmtId="0" fontId="3" fillId="0" borderId="0"/>
    <xf numFmtId="0" fontId="3" fillId="0" borderId="0"/>
    <xf numFmtId="0" fontId="2" fillId="0" borderId="0"/>
    <xf numFmtId="0" fontId="94" fillId="0" borderId="0" applyFill="0" applyBorder="0" applyAlignment="0" applyProtection="0">
      <alignment vertical="top"/>
      <protection locked="0"/>
    </xf>
    <xf numFmtId="0" fontId="1" fillId="0" borderId="0"/>
    <xf numFmtId="9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7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71" borderId="1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04">
    <xf numFmtId="0" fontId="0" fillId="0" borderId="0" xfId="0"/>
    <xf numFmtId="0" fontId="0" fillId="0" borderId="0" xfId="0" applyFill="1" applyBorder="1"/>
    <xf numFmtId="0" fontId="14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166" fontId="14" fillId="0" borderId="0" xfId="37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166" fontId="13" fillId="0" borderId="0" xfId="37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166" fontId="13" fillId="0" borderId="0" xfId="37" applyNumberFormat="1" applyFill="1" applyBorder="1" applyAlignment="1">
      <alignment horizontal="center" vertical="center"/>
    </xf>
    <xf numFmtId="166" fontId="25" fillId="0" borderId="0" xfId="37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65" fontId="0" fillId="0" borderId="0" xfId="0" applyNumberForma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166" fontId="17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9" fillId="0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left" vertical="center"/>
    </xf>
    <xf numFmtId="0" fontId="17" fillId="0" borderId="0" xfId="0" applyFont="1" applyFill="1" applyBorder="1" applyAlignment="1"/>
    <xf numFmtId="0" fontId="30" fillId="0" borderId="0" xfId="0" applyFont="1" applyFill="1" applyBorder="1" applyAlignment="1">
      <alignment vertical="center"/>
    </xf>
    <xf numFmtId="168" fontId="14" fillId="0" borderId="0" xfId="0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center" vertical="center"/>
    </xf>
    <xf numFmtId="166" fontId="26" fillId="0" borderId="0" xfId="37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10" fontId="18" fillId="0" borderId="0" xfId="0" applyNumberFormat="1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166" fontId="32" fillId="0" borderId="0" xfId="37" quotePrefix="1" applyNumberFormat="1" applyFont="1" applyFill="1" applyBorder="1" applyAlignment="1">
      <alignment horizontal="center" vertical="center" textRotation="90"/>
    </xf>
    <xf numFmtId="166" fontId="16" fillId="0" borderId="0" xfId="37" applyNumberFormat="1" applyFont="1" applyFill="1" applyBorder="1" applyAlignment="1">
      <alignment horizontal="center" vertical="center"/>
    </xf>
    <xf numFmtId="166" fontId="20" fillId="0" borderId="0" xfId="37" applyNumberFormat="1" applyFont="1" applyFill="1" applyBorder="1" applyAlignment="1">
      <alignment horizontal="center" vertical="center" wrapText="1"/>
    </xf>
    <xf numFmtId="166" fontId="20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29" fillId="0" borderId="0" xfId="0" applyFont="1" applyFill="1" applyAlignment="1">
      <alignment vertical="center"/>
    </xf>
    <xf numFmtId="0" fontId="21" fillId="0" borderId="0" xfId="0" applyFont="1" applyAlignment="1">
      <alignment vertical="center"/>
    </xf>
    <xf numFmtId="166" fontId="13" fillId="0" borderId="0" xfId="37" applyNumberFormat="1" applyAlignment="1">
      <alignment horizontal="center" vertical="center"/>
    </xf>
    <xf numFmtId="166" fontId="56" fillId="35" borderId="9" xfId="37" applyNumberFormat="1" applyFont="1" applyFill="1" applyBorder="1" applyAlignment="1">
      <alignment horizontal="center" vertical="center"/>
    </xf>
    <xf numFmtId="0" fontId="60" fillId="32" borderId="9" xfId="0" applyFont="1" applyFill="1" applyBorder="1" applyAlignment="1">
      <alignment vertical="center"/>
    </xf>
    <xf numFmtId="166" fontId="56" fillId="32" borderId="9" xfId="37" applyNumberFormat="1" applyFont="1" applyFill="1" applyBorder="1" applyAlignment="1">
      <alignment horizontal="center" vertical="center"/>
    </xf>
    <xf numFmtId="0" fontId="56" fillId="34" borderId="9" xfId="0" applyFont="1" applyFill="1" applyBorder="1" applyAlignment="1">
      <alignment vertical="center"/>
    </xf>
    <xf numFmtId="168" fontId="56" fillId="34" borderId="9" xfId="0" applyNumberFormat="1" applyFont="1" applyFill="1" applyBorder="1" applyAlignment="1">
      <alignment horizontal="center" vertical="center"/>
    </xf>
    <xf numFmtId="0" fontId="56" fillId="33" borderId="9" xfId="0" applyFont="1" applyFill="1" applyBorder="1" applyAlignment="1">
      <alignment vertical="center"/>
    </xf>
    <xf numFmtId="168" fontId="56" fillId="33" borderId="9" xfId="0" applyNumberFormat="1" applyFont="1" applyFill="1" applyBorder="1" applyAlignment="1">
      <alignment horizontal="center" vertical="center"/>
    </xf>
    <xf numFmtId="0" fontId="15" fillId="28" borderId="9" xfId="0" applyFont="1" applyFill="1" applyBorder="1" applyAlignment="1">
      <alignment vertical="center"/>
    </xf>
    <xf numFmtId="0" fontId="22" fillId="28" borderId="9" xfId="0" applyFont="1" applyFill="1" applyBorder="1" applyAlignment="1">
      <alignment horizontal="center" vertical="center"/>
    </xf>
    <xf numFmtId="168" fontId="17" fillId="28" borderId="9" xfId="0" applyNumberFormat="1" applyFont="1" applyFill="1" applyBorder="1" applyAlignment="1">
      <alignment horizontal="center" vertical="center"/>
    </xf>
    <xf numFmtId="3" fontId="17" fillId="28" borderId="9" xfId="0" applyNumberFormat="1" applyFont="1" applyFill="1" applyBorder="1" applyAlignment="1">
      <alignment horizontal="center" vertical="center"/>
    </xf>
    <xf numFmtId="166" fontId="17" fillId="28" borderId="9" xfId="37" applyNumberFormat="1" applyFont="1" applyFill="1" applyBorder="1" applyAlignment="1">
      <alignment horizontal="center" vertical="center"/>
    </xf>
    <xf numFmtId="0" fontId="15" fillId="28" borderId="9" xfId="0" applyFont="1" applyFill="1" applyBorder="1" applyAlignment="1">
      <alignment horizontal="center" vertical="center"/>
    </xf>
    <xf numFmtId="0" fontId="15" fillId="31" borderId="9" xfId="0" applyFont="1" applyFill="1" applyBorder="1" applyAlignment="1">
      <alignment vertical="center"/>
    </xf>
    <xf numFmtId="0" fontId="22" fillId="31" borderId="9" xfId="0" applyFont="1" applyFill="1" applyBorder="1" applyAlignment="1">
      <alignment horizontal="center" vertical="center"/>
    </xf>
    <xf numFmtId="168" fontId="17" fillId="31" borderId="9" xfId="0" applyNumberFormat="1" applyFont="1" applyFill="1" applyBorder="1" applyAlignment="1">
      <alignment horizontal="center" vertical="center"/>
    </xf>
    <xf numFmtId="3" fontId="17" fillId="31" borderId="9" xfId="0" applyNumberFormat="1" applyFont="1" applyFill="1" applyBorder="1" applyAlignment="1">
      <alignment horizontal="center" vertical="center"/>
    </xf>
    <xf numFmtId="166" fontId="17" fillId="31" borderId="9" xfId="37" applyNumberFormat="1" applyFont="1" applyFill="1" applyBorder="1" applyAlignment="1">
      <alignment horizontal="center" vertical="center"/>
    </xf>
    <xf numFmtId="0" fontId="22" fillId="28" borderId="9" xfId="0" applyFont="1" applyFill="1" applyBorder="1" applyAlignment="1">
      <alignment vertical="center"/>
    </xf>
    <xf numFmtId="0" fontId="14" fillId="29" borderId="9" xfId="0" applyFont="1" applyFill="1" applyBorder="1" applyAlignment="1">
      <alignment vertical="center"/>
    </xf>
    <xf numFmtId="168" fontId="14" fillId="29" borderId="9" xfId="0" applyNumberFormat="1" applyFont="1" applyFill="1" applyBorder="1" applyAlignment="1">
      <alignment horizontal="center" vertical="center"/>
    </xf>
    <xf numFmtId="166" fontId="14" fillId="29" borderId="9" xfId="37" applyNumberFormat="1" applyFont="1" applyFill="1" applyBorder="1" applyAlignment="1">
      <alignment horizontal="center" vertical="center"/>
    </xf>
    <xf numFmtId="166" fontId="26" fillId="29" borderId="9" xfId="37" applyNumberFormat="1" applyFont="1" applyFill="1" applyBorder="1" applyAlignment="1">
      <alignment horizontal="center" vertical="center" wrapText="1"/>
    </xf>
    <xf numFmtId="0" fontId="0" fillId="28" borderId="9" xfId="0" applyFill="1" applyBorder="1" applyAlignment="1">
      <alignment vertical="center"/>
    </xf>
    <xf numFmtId="0" fontId="25" fillId="31" borderId="9" xfId="0" applyFont="1" applyFill="1" applyBorder="1" applyAlignment="1">
      <alignment horizontal="center" vertical="center" wrapText="1"/>
    </xf>
    <xf numFmtId="0" fontId="56" fillId="29" borderId="9" xfId="0" applyFont="1" applyFill="1" applyBorder="1" applyAlignment="1">
      <alignment vertical="center"/>
    </xf>
    <xf numFmtId="0" fontId="60" fillId="29" borderId="9" xfId="0" applyFont="1" applyFill="1" applyBorder="1" applyAlignment="1">
      <alignment horizontal="center" vertical="center"/>
    </xf>
    <xf numFmtId="3" fontId="56" fillId="29" borderId="9" xfId="0" applyNumberFormat="1" applyFont="1" applyFill="1" applyBorder="1" applyAlignment="1">
      <alignment horizontal="center" vertical="center"/>
    </xf>
    <xf numFmtId="166" fontId="56" fillId="29" borderId="9" xfId="37" applyNumberFormat="1" applyFont="1" applyFill="1" applyBorder="1" applyAlignment="1">
      <alignment horizontal="center" vertical="center"/>
    </xf>
    <xf numFmtId="0" fontId="56" fillId="29" borderId="9" xfId="0" applyFont="1" applyFill="1" applyBorder="1" applyAlignment="1">
      <alignment horizontal="center" vertical="center"/>
    </xf>
    <xf numFmtId="0" fontId="61" fillId="29" borderId="9" xfId="0" applyFont="1" applyFill="1" applyBorder="1" applyAlignment="1">
      <alignment horizontal="center" vertical="center" wrapText="1"/>
    </xf>
    <xf numFmtId="166" fontId="13" fillId="28" borderId="9" xfId="37" applyNumberFormat="1" applyFont="1" applyFill="1" applyBorder="1" applyAlignment="1">
      <alignment horizontal="center" vertical="center"/>
    </xf>
    <xf numFmtId="0" fontId="22" fillId="31" borderId="9" xfId="0" applyFont="1" applyFill="1" applyBorder="1" applyAlignment="1">
      <alignment vertical="center"/>
    </xf>
    <xf numFmtId="166" fontId="13" fillId="31" borderId="9" xfId="0" applyNumberFormat="1" applyFont="1" applyFill="1" applyBorder="1" applyAlignment="1">
      <alignment horizontal="center" vertical="center"/>
    </xf>
    <xf numFmtId="166" fontId="25" fillId="31" borderId="9" xfId="0" applyNumberFormat="1" applyFont="1" applyFill="1" applyBorder="1" applyAlignment="1">
      <alignment horizontal="center" vertical="center" wrapText="1"/>
    </xf>
    <xf numFmtId="0" fontId="0" fillId="25" borderId="9" xfId="0" applyFill="1" applyBorder="1" applyAlignment="1">
      <alignment vertical="center"/>
    </xf>
    <xf numFmtId="166" fontId="17" fillId="25" borderId="9" xfId="37" applyNumberFormat="1" applyFont="1" applyFill="1" applyBorder="1" applyAlignment="1">
      <alignment horizontal="center" vertical="center"/>
    </xf>
    <xf numFmtId="166" fontId="13" fillId="25" borderId="9" xfId="37" applyNumberFormat="1" applyFont="1" applyFill="1" applyBorder="1" applyAlignment="1">
      <alignment horizontal="center" vertical="center"/>
    </xf>
    <xf numFmtId="164" fontId="17" fillId="28" borderId="9" xfId="0" applyNumberFormat="1" applyFont="1" applyFill="1" applyBorder="1" applyAlignment="1">
      <alignment horizontal="center" vertical="center"/>
    </xf>
    <xf numFmtId="164" fontId="17" fillId="31" borderId="9" xfId="0" applyNumberFormat="1" applyFont="1" applyFill="1" applyBorder="1" applyAlignment="1">
      <alignment horizontal="center" vertical="center"/>
    </xf>
    <xf numFmtId="2" fontId="17" fillId="28" borderId="9" xfId="0" applyNumberFormat="1" applyFont="1" applyFill="1" applyBorder="1" applyAlignment="1">
      <alignment horizontal="center" vertical="center"/>
    </xf>
    <xf numFmtId="2" fontId="17" fillId="31" borderId="9" xfId="0" applyNumberFormat="1" applyFont="1" applyFill="1" applyBorder="1" applyAlignment="1">
      <alignment horizontal="center" vertical="center"/>
    </xf>
    <xf numFmtId="166" fontId="13" fillId="31" borderId="9" xfId="37" applyNumberFormat="1" applyFont="1" applyFill="1" applyBorder="1" applyAlignment="1">
      <alignment horizontal="center" vertical="center"/>
    </xf>
    <xf numFmtId="0" fontId="13" fillId="28" borderId="9" xfId="0" applyFont="1" applyFill="1" applyBorder="1" applyAlignment="1">
      <alignment vertical="center"/>
    </xf>
    <xf numFmtId="3" fontId="14" fillId="29" borderId="9" xfId="0" applyNumberFormat="1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/>
    </xf>
    <xf numFmtId="0" fontId="27" fillId="29" borderId="9" xfId="0" applyFont="1" applyFill="1" applyBorder="1" applyAlignment="1">
      <alignment vertical="center"/>
    </xf>
    <xf numFmtId="0" fontId="13" fillId="28" borderId="9" xfId="0" applyFont="1" applyFill="1" applyBorder="1" applyAlignment="1">
      <alignment horizontal="center" vertical="center"/>
    </xf>
    <xf numFmtId="166" fontId="17" fillId="28" borderId="9" xfId="0" applyNumberFormat="1" applyFont="1" applyFill="1" applyBorder="1" applyAlignment="1">
      <alignment horizontal="center" vertical="center"/>
    </xf>
    <xf numFmtId="165" fontId="0" fillId="28" borderId="9" xfId="0" applyNumberFormat="1" applyFill="1" applyBorder="1" applyAlignment="1">
      <alignment horizontal="center" vertical="center"/>
    </xf>
    <xf numFmtId="0" fontId="13" fillId="31" borderId="9" xfId="0" applyFont="1" applyFill="1" applyBorder="1" applyAlignment="1">
      <alignment horizontal="center" vertical="center"/>
    </xf>
    <xf numFmtId="165" fontId="15" fillId="31" borderId="9" xfId="0" applyNumberFormat="1" applyFont="1" applyFill="1" applyBorder="1" applyAlignment="1">
      <alignment horizontal="center" vertical="center"/>
    </xf>
    <xf numFmtId="1" fontId="17" fillId="28" borderId="9" xfId="0" applyNumberFormat="1" applyFont="1" applyFill="1" applyBorder="1" applyAlignment="1">
      <alignment horizontal="center" vertical="center"/>
    </xf>
    <xf numFmtId="166" fontId="17" fillId="31" borderId="9" xfId="0" applyNumberFormat="1" applyFont="1" applyFill="1" applyBorder="1" applyAlignment="1">
      <alignment horizontal="center" vertical="center"/>
    </xf>
    <xf numFmtId="167" fontId="17" fillId="28" borderId="9" xfId="0" applyNumberFormat="1" applyFont="1" applyFill="1" applyBorder="1" applyAlignment="1">
      <alignment horizontal="center" vertical="center"/>
    </xf>
    <xf numFmtId="165" fontId="0" fillId="31" borderId="9" xfId="0" applyNumberFormat="1" applyFill="1" applyBorder="1" applyAlignment="1">
      <alignment horizontal="center" vertical="center"/>
    </xf>
    <xf numFmtId="167" fontId="17" fillId="31" borderId="9" xfId="0" applyNumberFormat="1" applyFont="1" applyFill="1" applyBorder="1" applyAlignment="1">
      <alignment horizontal="center" vertical="center"/>
    </xf>
    <xf numFmtId="0" fontId="24" fillId="28" borderId="9" xfId="0" applyFont="1" applyFill="1" applyBorder="1" applyAlignment="1">
      <alignment horizontal="center" vertical="center" wrapText="1"/>
    </xf>
    <xf numFmtId="0" fontId="24" fillId="31" borderId="9" xfId="0" applyFont="1" applyFill="1" applyBorder="1" applyAlignment="1">
      <alignment horizontal="center" vertical="center" wrapText="1"/>
    </xf>
    <xf numFmtId="165" fontId="17" fillId="25" borderId="9" xfId="0" applyNumberFormat="1" applyFont="1" applyFill="1" applyBorder="1" applyAlignment="1">
      <alignment horizontal="center" vertical="center"/>
    </xf>
    <xf numFmtId="0" fontId="22" fillId="26" borderId="9" xfId="0" applyFont="1" applyFill="1" applyBorder="1" applyAlignment="1">
      <alignment vertical="center"/>
    </xf>
    <xf numFmtId="165" fontId="17" fillId="26" borderId="9" xfId="0" applyNumberFormat="1" applyFont="1" applyFill="1" applyBorder="1" applyAlignment="1">
      <alignment horizontal="center" vertical="center"/>
    </xf>
    <xf numFmtId="166" fontId="17" fillId="26" borderId="9" xfId="37" applyNumberFormat="1" applyFont="1" applyFill="1" applyBorder="1" applyAlignment="1">
      <alignment horizontal="center" vertical="center"/>
    </xf>
    <xf numFmtId="166" fontId="13" fillId="26" borderId="9" xfId="37" applyNumberFormat="1" applyFont="1" applyFill="1" applyBorder="1" applyAlignment="1">
      <alignment horizontal="center" vertical="center"/>
    </xf>
    <xf numFmtId="0" fontId="24" fillId="25" borderId="9" xfId="0" applyFont="1" applyFill="1" applyBorder="1" applyAlignment="1">
      <alignment vertical="center"/>
    </xf>
    <xf numFmtId="0" fontId="14" fillId="24" borderId="9" xfId="0" applyFont="1" applyFill="1" applyBorder="1" applyAlignment="1">
      <alignment vertical="center"/>
    </xf>
    <xf numFmtId="168" fontId="14" fillId="24" borderId="9" xfId="0" applyNumberFormat="1" applyFont="1" applyFill="1" applyBorder="1" applyAlignment="1">
      <alignment horizontal="center" vertical="center"/>
    </xf>
    <xf numFmtId="166" fontId="14" fillId="24" borderId="9" xfId="37" applyNumberFormat="1" applyFont="1" applyFill="1" applyBorder="1" applyAlignment="1">
      <alignment horizontal="center" vertical="center"/>
    </xf>
    <xf numFmtId="166" fontId="26" fillId="24" borderId="9" xfId="37" applyNumberFormat="1" applyFont="1" applyFill="1" applyBorder="1" applyAlignment="1">
      <alignment horizontal="center" vertical="center" wrapText="1"/>
    </xf>
    <xf numFmtId="168" fontId="14" fillId="32" borderId="9" xfId="0" applyNumberFormat="1" applyFont="1" applyFill="1" applyBorder="1" applyAlignment="1">
      <alignment horizontal="center" vertical="center"/>
    </xf>
    <xf numFmtId="166" fontId="14" fillId="32" borderId="9" xfId="37" applyNumberFormat="1" applyFont="1" applyFill="1" applyBorder="1" applyAlignment="1">
      <alignment horizontal="center" vertical="center"/>
    </xf>
    <xf numFmtId="166" fontId="26" fillId="32" borderId="9" xfId="37" applyNumberFormat="1" applyFont="1" applyFill="1" applyBorder="1" applyAlignment="1">
      <alignment horizontal="center" vertical="center" wrapText="1"/>
    </xf>
    <xf numFmtId="166" fontId="17" fillId="36" borderId="9" xfId="37" applyNumberFormat="1" applyFont="1" applyFill="1" applyBorder="1" applyAlignment="1">
      <alignment horizontal="center" vertical="center"/>
    </xf>
    <xf numFmtId="166" fontId="25" fillId="36" borderId="9" xfId="37" applyNumberFormat="1" applyFont="1" applyFill="1" applyBorder="1" applyAlignment="1">
      <alignment horizontal="center" vertical="center" wrapText="1"/>
    </xf>
    <xf numFmtId="0" fontId="0" fillId="37" borderId="9" xfId="0" applyFill="1" applyBorder="1" applyAlignment="1">
      <alignment vertical="center"/>
    </xf>
    <xf numFmtId="165" fontId="17" fillId="37" borderId="9" xfId="0" applyNumberFormat="1" applyFont="1" applyFill="1" applyBorder="1" applyAlignment="1">
      <alignment horizontal="center" vertical="center"/>
    </xf>
    <xf numFmtId="166" fontId="17" fillId="37" borderId="9" xfId="37" applyNumberFormat="1" applyFont="1" applyFill="1" applyBorder="1" applyAlignment="1">
      <alignment horizontal="center" vertical="center"/>
    </xf>
    <xf numFmtId="166" fontId="25" fillId="37" borderId="9" xfId="37" applyNumberFormat="1" applyFont="1" applyFill="1" applyBorder="1" applyAlignment="1">
      <alignment horizontal="center" vertical="center" wrapText="1"/>
    </xf>
    <xf numFmtId="168" fontId="14" fillId="34" borderId="9" xfId="0" applyNumberFormat="1" applyFont="1" applyFill="1" applyBorder="1" applyAlignment="1">
      <alignment horizontal="center" vertical="center"/>
    </xf>
    <xf numFmtId="166" fontId="14" fillId="34" borderId="9" xfId="37" applyNumberFormat="1" applyFont="1" applyFill="1" applyBorder="1" applyAlignment="1">
      <alignment horizontal="center" vertical="center"/>
    </xf>
    <xf numFmtId="166" fontId="26" fillId="34" borderId="9" xfId="37" applyNumberFormat="1" applyFont="1" applyFill="1" applyBorder="1" applyAlignment="1">
      <alignment horizontal="center" vertical="center" wrapText="1"/>
    </xf>
    <xf numFmtId="165" fontId="17" fillId="30" borderId="9" xfId="0" applyNumberFormat="1" applyFont="1" applyFill="1" applyBorder="1" applyAlignment="1">
      <alignment horizontal="center" vertical="center"/>
    </xf>
    <xf numFmtId="166" fontId="17" fillId="30" borderId="9" xfId="37" applyNumberFormat="1" applyFont="1" applyFill="1" applyBorder="1" applyAlignment="1">
      <alignment horizontal="center" vertical="center"/>
    </xf>
    <xf numFmtId="166" fontId="25" fillId="30" borderId="9" xfId="37" applyNumberFormat="1" applyFont="1" applyFill="1" applyBorder="1" applyAlignment="1">
      <alignment horizontal="center" vertical="center" wrapText="1"/>
    </xf>
    <xf numFmtId="165" fontId="17" fillId="27" borderId="9" xfId="0" applyNumberFormat="1" applyFont="1" applyFill="1" applyBorder="1" applyAlignment="1">
      <alignment horizontal="center" vertical="center"/>
    </xf>
    <xf numFmtId="166" fontId="17" fillId="27" borderId="9" xfId="37" applyNumberFormat="1" applyFont="1" applyFill="1" applyBorder="1" applyAlignment="1">
      <alignment horizontal="center" vertical="center"/>
    </xf>
    <xf numFmtId="166" fontId="25" fillId="27" borderId="9" xfId="37" applyNumberFormat="1" applyFont="1" applyFill="1" applyBorder="1" applyAlignment="1">
      <alignment horizontal="center" vertical="center" wrapText="1"/>
    </xf>
    <xf numFmtId="0" fontId="0" fillId="38" borderId="9" xfId="0" applyFill="1" applyBorder="1" applyAlignment="1">
      <alignment vertical="center"/>
    </xf>
    <xf numFmtId="165" fontId="17" fillId="38" borderId="9" xfId="0" applyNumberFormat="1" applyFont="1" applyFill="1" applyBorder="1" applyAlignment="1">
      <alignment horizontal="center" vertical="center"/>
    </xf>
    <xf numFmtId="166" fontId="17" fillId="38" borderId="9" xfId="37" applyNumberFormat="1" applyFont="1" applyFill="1" applyBorder="1" applyAlignment="1">
      <alignment horizontal="center" vertical="center"/>
    </xf>
    <xf numFmtId="166" fontId="25" fillId="38" borderId="9" xfId="37" applyNumberFormat="1" applyFont="1" applyFill="1" applyBorder="1" applyAlignment="1">
      <alignment horizontal="center" vertical="center" wrapText="1"/>
    </xf>
    <xf numFmtId="0" fontId="22" fillId="27" borderId="9" xfId="0" applyFont="1" applyFill="1" applyBorder="1" applyAlignment="1">
      <alignment vertical="center"/>
    </xf>
    <xf numFmtId="168" fontId="14" fillId="33" borderId="9" xfId="0" applyNumberFormat="1" applyFont="1" applyFill="1" applyBorder="1" applyAlignment="1">
      <alignment horizontal="center" vertical="center"/>
    </xf>
    <xf numFmtId="166" fontId="14" fillId="33" borderId="9" xfId="37" applyNumberFormat="1" applyFont="1" applyFill="1" applyBorder="1" applyAlignment="1">
      <alignment horizontal="center" vertical="center"/>
    </xf>
    <xf numFmtId="166" fontId="26" fillId="33" borderId="9" xfId="37" applyNumberFormat="1" applyFont="1" applyFill="1" applyBorder="1" applyAlignment="1">
      <alignment horizontal="center" vertical="center" wrapText="1"/>
    </xf>
    <xf numFmtId="0" fontId="0" fillId="39" borderId="9" xfId="0" applyFill="1" applyBorder="1" applyAlignment="1">
      <alignment vertical="center"/>
    </xf>
    <xf numFmtId="165" fontId="17" fillId="39" borderId="9" xfId="0" applyNumberFormat="1" applyFont="1" applyFill="1" applyBorder="1" applyAlignment="1">
      <alignment horizontal="center" vertical="center"/>
    </xf>
    <xf numFmtId="166" fontId="17" fillId="39" borderId="9" xfId="37" applyNumberFormat="1" applyFont="1" applyFill="1" applyBorder="1" applyAlignment="1">
      <alignment horizontal="center" vertical="center"/>
    </xf>
    <xf numFmtId="166" fontId="25" fillId="39" borderId="9" xfId="37" applyNumberFormat="1" applyFont="1" applyFill="1" applyBorder="1" applyAlignment="1">
      <alignment horizontal="center" vertical="center" wrapText="1"/>
    </xf>
    <xf numFmtId="0" fontId="22" fillId="30" borderId="9" xfId="0" applyFont="1" applyFill="1" applyBorder="1" applyAlignment="1">
      <alignment vertical="center"/>
    </xf>
    <xf numFmtId="0" fontId="14" fillId="40" borderId="9" xfId="0" applyFont="1" applyFill="1" applyBorder="1" applyAlignment="1">
      <alignment vertical="center"/>
    </xf>
    <xf numFmtId="3" fontId="14" fillId="40" borderId="9" xfId="0" applyNumberFormat="1" applyFont="1" applyFill="1" applyBorder="1" applyAlignment="1">
      <alignment horizontal="center" vertical="center"/>
    </xf>
    <xf numFmtId="166" fontId="14" fillId="40" borderId="9" xfId="37" applyNumberFormat="1" applyFont="1" applyFill="1" applyBorder="1" applyAlignment="1">
      <alignment horizontal="center" vertical="center"/>
    </xf>
    <xf numFmtId="0" fontId="56" fillId="40" borderId="9" xfId="0" applyFont="1" applyFill="1" applyBorder="1" applyAlignment="1">
      <alignment vertical="center"/>
    </xf>
    <xf numFmtId="0" fontId="60" fillId="40" borderId="9" xfId="0" applyFont="1" applyFill="1" applyBorder="1" applyAlignment="1">
      <alignment horizontal="center" vertical="center"/>
    </xf>
    <xf numFmtId="0" fontId="18" fillId="28" borderId="10" xfId="0" applyFont="1" applyFill="1" applyBorder="1" applyAlignment="1">
      <alignment vertical="center" wrapText="1"/>
    </xf>
    <xf numFmtId="0" fontId="18" fillId="28" borderId="10" xfId="0" applyNumberFormat="1" applyFont="1" applyFill="1" applyBorder="1" applyAlignment="1">
      <alignment horizontal="center" vertical="center" wrapText="1"/>
    </xf>
    <xf numFmtId="166" fontId="20" fillId="28" borderId="10" xfId="37" applyNumberFormat="1" applyFont="1" applyFill="1" applyBorder="1" applyAlignment="1">
      <alignment horizontal="center" vertical="center" wrapText="1"/>
    </xf>
    <xf numFmtId="0" fontId="20" fillId="28" borderId="10" xfId="0" applyFont="1" applyFill="1" applyBorder="1" applyAlignment="1">
      <alignment horizontal="center" vertical="center" wrapText="1"/>
    </xf>
    <xf numFmtId="166" fontId="18" fillId="28" borderId="10" xfId="37" applyNumberFormat="1" applyFont="1" applyFill="1" applyBorder="1" applyAlignment="1">
      <alignment horizontal="center" vertical="center" wrapText="1"/>
    </xf>
    <xf numFmtId="0" fontId="18" fillId="31" borderId="10" xfId="0" applyFont="1" applyFill="1" applyBorder="1" applyAlignment="1">
      <alignment vertical="center" wrapText="1"/>
    </xf>
    <xf numFmtId="0" fontId="18" fillId="31" borderId="10" xfId="0" applyNumberFormat="1" applyFont="1" applyFill="1" applyBorder="1" applyAlignment="1">
      <alignment horizontal="center" vertical="center" wrapText="1"/>
    </xf>
    <xf numFmtId="166" fontId="20" fillId="31" borderId="10" xfId="0" applyNumberFormat="1" applyFont="1" applyFill="1" applyBorder="1" applyAlignment="1">
      <alignment horizontal="center" vertical="center" wrapText="1"/>
    </xf>
    <xf numFmtId="3" fontId="20" fillId="31" borderId="10" xfId="0" applyNumberFormat="1" applyFont="1" applyFill="1" applyBorder="1" applyAlignment="1">
      <alignment horizontal="center" vertical="center" wrapText="1"/>
    </xf>
    <xf numFmtId="166" fontId="18" fillId="31" borderId="10" xfId="37" applyNumberFormat="1" applyFont="1" applyFill="1" applyBorder="1" applyAlignment="1">
      <alignment horizontal="center" vertical="center" wrapText="1"/>
    </xf>
    <xf numFmtId="3" fontId="20" fillId="28" borderId="10" xfId="0" applyNumberFormat="1" applyFont="1" applyFill="1" applyBorder="1" applyAlignment="1">
      <alignment horizontal="center" vertical="center" wrapText="1"/>
    </xf>
    <xf numFmtId="0" fontId="18" fillId="28" borderId="10" xfId="0" applyFont="1" applyFill="1" applyBorder="1" applyAlignment="1">
      <alignment horizontal="center" vertical="center" wrapText="1"/>
    </xf>
    <xf numFmtId="0" fontId="20" fillId="31" borderId="10" xfId="0" applyFont="1" applyFill="1" applyBorder="1" applyAlignment="1">
      <alignment vertical="center" wrapText="1"/>
    </xf>
    <xf numFmtId="0" fontId="20" fillId="31" borderId="10" xfId="0" applyNumberFormat="1" applyFont="1" applyFill="1" applyBorder="1" applyAlignment="1">
      <alignment horizontal="center" vertical="center" wrapText="1"/>
    </xf>
    <xf numFmtId="166" fontId="20" fillId="31" borderId="10" xfId="37" applyNumberFormat="1" applyFont="1" applyFill="1" applyBorder="1" applyAlignment="1">
      <alignment horizontal="center" vertical="center" wrapText="1"/>
    </xf>
    <xf numFmtId="0" fontId="20" fillId="28" borderId="10" xfId="0" applyFont="1" applyFill="1" applyBorder="1" applyAlignment="1">
      <alignment vertical="center" wrapText="1"/>
    </xf>
    <xf numFmtId="0" fontId="20" fillId="28" borderId="10" xfId="0" applyNumberFormat="1" applyFont="1" applyFill="1" applyBorder="1" applyAlignment="1">
      <alignment horizontal="center" vertical="center" wrapText="1"/>
    </xf>
    <xf numFmtId="167" fontId="20" fillId="28" borderId="10" xfId="0" applyNumberFormat="1" applyFont="1" applyFill="1" applyBorder="1" applyAlignment="1">
      <alignment horizontal="center" vertical="center" wrapText="1"/>
    </xf>
    <xf numFmtId="164" fontId="20" fillId="28" borderId="10" xfId="0" applyNumberFormat="1" applyFont="1" applyFill="1" applyBorder="1" applyAlignment="1">
      <alignment horizontal="center" vertical="center" wrapText="1"/>
    </xf>
    <xf numFmtId="164" fontId="20" fillId="31" borderId="10" xfId="0" applyNumberFormat="1" applyFont="1" applyFill="1" applyBorder="1" applyAlignment="1">
      <alignment horizontal="center" vertical="center" wrapText="1"/>
    </xf>
    <xf numFmtId="0" fontId="18" fillId="31" borderId="10" xfId="0" applyFont="1" applyFill="1" applyBorder="1" applyAlignment="1">
      <alignment horizontal="center" vertical="center" wrapText="1"/>
    </xf>
    <xf numFmtId="0" fontId="14" fillId="29" borderId="10" xfId="0" applyFont="1" applyFill="1" applyBorder="1" applyAlignment="1">
      <alignment horizontal="center" vertical="center"/>
    </xf>
    <xf numFmtId="0" fontId="30" fillId="29" borderId="10" xfId="0" applyFont="1" applyFill="1" applyBorder="1" applyAlignment="1">
      <alignment horizontal="center" vertical="center" wrapText="1"/>
    </xf>
    <xf numFmtId="0" fontId="14" fillId="29" borderId="10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vertical="center"/>
    </xf>
    <xf numFmtId="0" fontId="13" fillId="25" borderId="9" xfId="0" applyFont="1" applyFill="1" applyBorder="1" applyAlignment="1">
      <alignment horizontal="center" vertical="center"/>
    </xf>
    <xf numFmtId="0" fontId="13" fillId="26" borderId="9" xfId="0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166" fontId="56" fillId="34" borderId="9" xfId="37" applyNumberFormat="1" applyFont="1" applyFill="1" applyBorder="1" applyAlignment="1">
      <alignment horizontal="center" vertical="center"/>
    </xf>
    <xf numFmtId="166" fontId="56" fillId="33" borderId="9" xfId="37" applyNumberFormat="1" applyFont="1" applyFill="1" applyBorder="1" applyAlignment="1">
      <alignment horizontal="center" vertical="center"/>
    </xf>
    <xf numFmtId="166" fontId="54" fillId="0" borderId="0" xfId="37" quotePrefix="1" applyNumberFormat="1" applyFont="1" applyFill="1" applyBorder="1" applyAlignment="1">
      <alignment horizontal="center" vertical="center" textRotation="90"/>
    </xf>
    <xf numFmtId="0" fontId="14" fillId="29" borderId="11" xfId="0" applyFont="1" applyFill="1" applyBorder="1" applyAlignment="1">
      <alignment horizontal="center" vertical="center" wrapText="1"/>
    </xf>
    <xf numFmtId="166" fontId="20" fillId="28" borderId="11" xfId="37" applyNumberFormat="1" applyFont="1" applyFill="1" applyBorder="1" applyAlignment="1">
      <alignment horizontal="center" vertical="center" wrapText="1"/>
    </xf>
    <xf numFmtId="166" fontId="20" fillId="31" borderId="11" xfId="0" applyNumberFormat="1" applyFont="1" applyFill="1" applyBorder="1" applyAlignment="1">
      <alignment horizontal="center" vertical="center" wrapText="1"/>
    </xf>
    <xf numFmtId="166" fontId="20" fillId="28" borderId="11" xfId="0" applyNumberFormat="1" applyFont="1" applyFill="1" applyBorder="1" applyAlignment="1">
      <alignment horizontal="center" vertical="center" wrapText="1"/>
    </xf>
    <xf numFmtId="0" fontId="18" fillId="31" borderId="11" xfId="0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 wrapText="1"/>
    </xf>
    <xf numFmtId="166" fontId="18" fillId="31" borderId="11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vertical="center" wrapText="1"/>
    </xf>
    <xf numFmtId="166" fontId="18" fillId="0" borderId="0" xfId="37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166" fontId="20" fillId="0" borderId="0" xfId="37" applyNumberFormat="1" applyFont="1" applyFill="1" applyBorder="1" applyAlignment="1">
      <alignment vertical="center" wrapText="1"/>
    </xf>
    <xf numFmtId="166" fontId="62" fillId="0" borderId="0" xfId="37" quotePrefix="1" applyNumberFormat="1" applyFont="1" applyFill="1" applyBorder="1" applyAlignment="1">
      <alignment horizontal="center" vertical="center" textRotation="90"/>
    </xf>
    <xf numFmtId="0" fontId="63" fillId="0" borderId="0" xfId="0" applyFont="1" applyFill="1" applyBorder="1" applyAlignment="1">
      <alignment horizontal="left" vertical="center"/>
    </xf>
    <xf numFmtId="0" fontId="13" fillId="37" borderId="9" xfId="0" applyFont="1" applyFill="1" applyBorder="1" applyAlignment="1">
      <alignment horizontal="center" vertical="center"/>
    </xf>
    <xf numFmtId="0" fontId="13" fillId="31" borderId="9" xfId="0" applyFont="1" applyFill="1" applyBorder="1" applyAlignment="1">
      <alignment vertical="center"/>
    </xf>
    <xf numFmtId="0" fontId="81" fillId="28" borderId="9" xfId="0" applyFont="1" applyFill="1" applyBorder="1" applyAlignment="1">
      <alignment vertical="center"/>
    </xf>
    <xf numFmtId="0" fontId="82" fillId="31" borderId="9" xfId="0" applyFont="1" applyFill="1" applyBorder="1" applyAlignment="1">
      <alignment vertical="center"/>
    </xf>
    <xf numFmtId="0" fontId="82" fillId="28" borderId="9" xfId="0" applyFont="1" applyFill="1" applyBorder="1" applyAlignment="1">
      <alignment horizontal="center" vertical="center"/>
    </xf>
    <xf numFmtId="3" fontId="80" fillId="28" borderId="9" xfId="0" applyNumberFormat="1" applyFont="1" applyFill="1" applyBorder="1" applyAlignment="1">
      <alignment horizontal="center" vertical="center"/>
    </xf>
    <xf numFmtId="166" fontId="80" fillId="28" borderId="9" xfId="37" applyNumberFormat="1" applyFont="1" applyFill="1" applyBorder="1" applyAlignment="1">
      <alignment horizontal="center" vertical="center"/>
    </xf>
    <xf numFmtId="0" fontId="81" fillId="28" borderId="9" xfId="0" applyFont="1" applyFill="1" applyBorder="1" applyAlignment="1">
      <alignment horizontal="center" vertical="center"/>
    </xf>
    <xf numFmtId="0" fontId="82" fillId="31" borderId="9" xfId="0" applyFont="1" applyFill="1" applyBorder="1" applyAlignment="1">
      <alignment horizontal="center" vertical="center"/>
    </xf>
    <xf numFmtId="3" fontId="80" fillId="31" borderId="9" xfId="0" applyNumberFormat="1" applyFont="1" applyFill="1" applyBorder="1" applyAlignment="1">
      <alignment horizontal="center" vertical="center"/>
    </xf>
    <xf numFmtId="166" fontId="80" fillId="31" borderId="9" xfId="37" applyNumberFormat="1" applyFont="1" applyFill="1" applyBorder="1" applyAlignment="1">
      <alignment horizontal="center" vertical="center"/>
    </xf>
    <xf numFmtId="3" fontId="17" fillId="72" borderId="9" xfId="0" applyNumberFormat="1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left" vertical="center"/>
    </xf>
    <xf numFmtId="166" fontId="59" fillId="0" borderId="0" xfId="37" quotePrefix="1" applyNumberFormat="1" applyFont="1" applyFill="1" applyBorder="1" applyAlignment="1">
      <alignment horizontal="center" vertical="center" textRotation="90"/>
    </xf>
    <xf numFmtId="0" fontId="14" fillId="0" borderId="9" xfId="0" applyFont="1" applyFill="1" applyBorder="1" applyAlignment="1">
      <alignment vertical="center"/>
    </xf>
    <xf numFmtId="168" fontId="14" fillId="0" borderId="9" xfId="0" applyNumberFormat="1" applyFont="1" applyFill="1" applyBorder="1" applyAlignment="1">
      <alignment horizontal="center" vertical="center"/>
    </xf>
    <xf numFmtId="165" fontId="14" fillId="0" borderId="9" xfId="0" applyNumberFormat="1" applyFont="1" applyFill="1" applyBorder="1" applyAlignment="1">
      <alignment horizontal="center" vertical="center"/>
    </xf>
    <xf numFmtId="166" fontId="14" fillId="0" borderId="9" xfId="37" applyNumberFormat="1" applyFont="1" applyFill="1" applyBorder="1" applyAlignment="1">
      <alignment horizontal="center" vertical="center"/>
    </xf>
    <xf numFmtId="166" fontId="26" fillId="0" borderId="9" xfId="37" applyNumberFormat="1" applyFont="1" applyFill="1" applyBorder="1" applyAlignment="1">
      <alignment horizontal="center" vertical="center" wrapText="1"/>
    </xf>
    <xf numFmtId="166" fontId="85" fillId="0" borderId="0" xfId="37" quotePrefix="1" applyNumberFormat="1" applyFont="1" applyFill="1" applyBorder="1" applyAlignment="1">
      <alignment horizontal="center" vertical="center" textRotation="90"/>
    </xf>
    <xf numFmtId="166" fontId="14" fillId="34" borderId="9" xfId="0" applyNumberFormat="1" applyFont="1" applyFill="1" applyBorder="1" applyAlignment="1">
      <alignment horizontal="center" vertical="center"/>
    </xf>
    <xf numFmtId="166" fontId="14" fillId="33" borderId="9" xfId="0" applyNumberFormat="1" applyFont="1" applyFill="1" applyBorder="1" applyAlignment="1">
      <alignment horizontal="center" vertical="center"/>
    </xf>
    <xf numFmtId="0" fontId="13" fillId="39" borderId="9" xfId="0" applyFont="1" applyFill="1" applyBorder="1" applyAlignment="1">
      <alignment vertical="center"/>
    </xf>
    <xf numFmtId="166" fontId="25" fillId="25" borderId="9" xfId="37" applyNumberFormat="1" applyFont="1" applyFill="1" applyBorder="1" applyAlignment="1">
      <alignment horizontal="center" vertical="center" wrapText="1"/>
    </xf>
    <xf numFmtId="166" fontId="25" fillId="26" borderId="9" xfId="37" applyNumberFormat="1" applyFont="1" applyFill="1" applyBorder="1" applyAlignment="1">
      <alignment horizontal="center" vertical="center" wrapText="1"/>
    </xf>
    <xf numFmtId="0" fontId="0" fillId="0" borderId="0" xfId="0"/>
    <xf numFmtId="0" fontId="17" fillId="73" borderId="0" xfId="0" applyFont="1" applyFill="1" applyAlignment="1">
      <alignment vertical="center"/>
    </xf>
    <xf numFmtId="0" fontId="16" fillId="73" borderId="0" xfId="0" applyFont="1" applyFill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25" fillId="28" borderId="9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166" fontId="25" fillId="31" borderId="9" xfId="37" applyNumberFormat="1" applyFont="1" applyFill="1" applyBorder="1" applyAlignment="1">
      <alignment horizontal="center" vertical="center" wrapText="1"/>
    </xf>
    <xf numFmtId="0" fontId="87" fillId="0" borderId="0" xfId="160" applyFont="1" applyBorder="1"/>
    <xf numFmtId="0" fontId="88" fillId="0" borderId="0" xfId="160" applyFont="1" applyBorder="1"/>
    <xf numFmtId="0" fontId="89" fillId="0" borderId="0" xfId="160" applyFont="1" applyBorder="1" applyAlignment="1">
      <alignment vertical="center"/>
    </xf>
    <xf numFmtId="0" fontId="91" fillId="0" borderId="0" xfId="160" applyFont="1" applyBorder="1" applyAlignment="1">
      <alignment horizontal="left"/>
    </xf>
    <xf numFmtId="49" fontId="88" fillId="0" borderId="0" xfId="160" applyNumberFormat="1" applyFont="1" applyBorder="1" applyAlignment="1">
      <alignment horizontal="left"/>
    </xf>
    <xf numFmtId="14" fontId="57" fillId="0" borderId="0" xfId="160" applyNumberFormat="1" applyFont="1" applyBorder="1" applyAlignment="1">
      <alignment horizontal="left"/>
    </xf>
    <xf numFmtId="14" fontId="91" fillId="0" borderId="0" xfId="160" applyNumberFormat="1" applyFont="1" applyFill="1" applyBorder="1" applyAlignment="1">
      <alignment horizontal="left"/>
    </xf>
    <xf numFmtId="14" fontId="88" fillId="0" borderId="0" xfId="160" applyNumberFormat="1" applyFont="1" applyFill="1" applyBorder="1" applyAlignment="1">
      <alignment horizontal="left"/>
    </xf>
    <xf numFmtId="14" fontId="57" fillId="0" borderId="0" xfId="160" applyNumberFormat="1" applyFont="1" applyFill="1" applyBorder="1" applyAlignment="1">
      <alignment horizontal="left"/>
    </xf>
    <xf numFmtId="0" fontId="91" fillId="0" borderId="0" xfId="160" applyFont="1" applyBorder="1"/>
    <xf numFmtId="0" fontId="90" fillId="0" borderId="0" xfId="160" applyFont="1" applyBorder="1"/>
    <xf numFmtId="0" fontId="92" fillId="0" borderId="0" xfId="160" applyFont="1"/>
    <xf numFmtId="0" fontId="88" fillId="0" borderId="0" xfId="160" applyFont="1"/>
    <xf numFmtId="0" fontId="87" fillId="0" borderId="0" xfId="160" applyFont="1"/>
    <xf numFmtId="0" fontId="93" fillId="0" borderId="0" xfId="160" applyFont="1"/>
    <xf numFmtId="0" fontId="2" fillId="0" borderId="0" xfId="160"/>
    <xf numFmtId="0" fontId="23" fillId="0" borderId="0" xfId="31" applyAlignment="1" applyProtection="1"/>
    <xf numFmtId="0" fontId="87" fillId="28" borderId="0" xfId="0" applyFont="1" applyFill="1"/>
    <xf numFmtId="0" fontId="14" fillId="33" borderId="9" xfId="0" applyFont="1" applyFill="1" applyBorder="1" applyAlignment="1">
      <alignment horizontal="center" vertical="center"/>
    </xf>
    <xf numFmtId="0" fontId="14" fillId="32" borderId="9" xfId="0" applyFont="1" applyFill="1" applyBorder="1" applyAlignment="1">
      <alignment horizontal="center" vertical="center"/>
    </xf>
    <xf numFmtId="0" fontId="14" fillId="24" borderId="9" xfId="0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25" fillId="28" borderId="9" xfId="0" applyFont="1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166" fontId="25" fillId="31" borderId="9" xfId="37" applyNumberFormat="1" applyFont="1" applyFill="1" applyBorder="1" applyAlignment="1">
      <alignment horizontal="center" vertical="center" wrapText="1"/>
    </xf>
    <xf numFmtId="49" fontId="13" fillId="31" borderId="9" xfId="0" applyNumberFormat="1" applyFont="1" applyFill="1" applyBorder="1" applyAlignment="1">
      <alignment vertical="center"/>
    </xf>
    <xf numFmtId="0" fontId="96" fillId="26" borderId="9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6" fontId="13" fillId="37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center" vertical="center"/>
    </xf>
    <xf numFmtId="0" fontId="13" fillId="38" borderId="9" xfId="0" applyFont="1" applyFill="1" applyBorder="1" applyAlignment="1">
      <alignment horizontal="center" vertical="center"/>
    </xf>
    <xf numFmtId="166" fontId="13" fillId="38" borderId="9" xfId="37" applyNumberFormat="1" applyFont="1" applyFill="1" applyBorder="1" applyAlignment="1">
      <alignment horizontal="center" vertical="center"/>
    </xf>
    <xf numFmtId="0" fontId="13" fillId="27" borderId="9" xfId="0" applyFont="1" applyFill="1" applyBorder="1" applyAlignment="1">
      <alignment horizontal="center" vertical="center"/>
    </xf>
    <xf numFmtId="166" fontId="13" fillId="27" borderId="9" xfId="37" applyNumberFormat="1" applyFont="1" applyFill="1" applyBorder="1" applyAlignment="1">
      <alignment horizontal="center" vertical="center"/>
    </xf>
    <xf numFmtId="0" fontId="13" fillId="39" borderId="9" xfId="0" applyFont="1" applyFill="1" applyBorder="1" applyAlignment="1">
      <alignment horizontal="center" vertical="center"/>
    </xf>
    <xf numFmtId="166" fontId="13" fillId="39" borderId="9" xfId="37" applyNumberFormat="1" applyFont="1" applyFill="1" applyBorder="1" applyAlignment="1">
      <alignment horizontal="center" vertical="center"/>
    </xf>
    <xf numFmtId="0" fontId="13" fillId="30" borderId="9" xfId="0" applyFont="1" applyFill="1" applyBorder="1" applyAlignment="1">
      <alignment horizontal="center" vertical="center"/>
    </xf>
    <xf numFmtId="166" fontId="13" fillId="30" borderId="9" xfId="37" applyNumberFormat="1" applyFont="1" applyFill="1" applyBorder="1" applyAlignment="1">
      <alignment horizontal="center" vertical="center"/>
    </xf>
    <xf numFmtId="0" fontId="97" fillId="0" borderId="0" xfId="0" applyFont="1" applyAlignment="1">
      <alignment vertical="top"/>
    </xf>
    <xf numFmtId="3" fontId="0" fillId="0" borderId="0" xfId="0" applyNumberFormat="1"/>
    <xf numFmtId="0" fontId="14" fillId="29" borderId="9" xfId="0" applyFont="1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166" fontId="13" fillId="26" borderId="9" xfId="37" applyNumberFormat="1" applyFont="1" applyFill="1" applyBorder="1" applyAlignment="1">
      <alignment horizontal="left" vertical="center"/>
    </xf>
    <xf numFmtId="166" fontId="56" fillId="32" borderId="9" xfId="37" applyNumberFormat="1" applyFont="1" applyFill="1" applyBorder="1" applyAlignment="1">
      <alignment horizontal="left" vertical="center"/>
    </xf>
    <xf numFmtId="3" fontId="13" fillId="28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left" vertical="center"/>
    </xf>
    <xf numFmtId="168" fontId="56" fillId="32" borderId="9" xfId="37" applyNumberFormat="1" applyFont="1" applyFill="1" applyBorder="1" applyAlignment="1">
      <alignment horizontal="center" vertical="center"/>
    </xf>
    <xf numFmtId="0" fontId="18" fillId="28" borderId="10" xfId="50" applyFont="1" applyFill="1" applyBorder="1" applyAlignment="1">
      <alignment vertical="center" wrapText="1"/>
    </xf>
    <xf numFmtId="0" fontId="18" fillId="28" borderId="10" xfId="50" applyNumberFormat="1" applyFont="1" applyFill="1" applyBorder="1" applyAlignment="1">
      <alignment horizontal="center" vertical="center" wrapText="1"/>
    </xf>
    <xf numFmtId="166" fontId="18" fillId="28" borderId="10" xfId="37" applyNumberFormat="1" applyFont="1" applyFill="1" applyBorder="1" applyAlignment="1">
      <alignment horizontal="center" vertical="center" wrapText="1"/>
    </xf>
    <xf numFmtId="0" fontId="18" fillId="28" borderId="10" xfId="50" applyFont="1" applyFill="1" applyBorder="1" applyAlignment="1">
      <alignment horizontal="center" vertical="center" wrapText="1"/>
    </xf>
    <xf numFmtId="0" fontId="18" fillId="31" borderId="10" xfId="50" applyFont="1" applyFill="1" applyBorder="1" applyAlignment="1">
      <alignment vertical="center" wrapText="1"/>
    </xf>
    <xf numFmtId="0" fontId="18" fillId="31" borderId="10" xfId="50" applyNumberFormat="1" applyFont="1" applyFill="1" applyBorder="1" applyAlignment="1">
      <alignment horizontal="center" vertical="center" wrapText="1"/>
    </xf>
    <xf numFmtId="3" fontId="18" fillId="31" borderId="10" xfId="50" applyNumberFormat="1" applyFont="1" applyFill="1" applyBorder="1" applyAlignment="1">
      <alignment horizontal="center" vertical="center" wrapText="1"/>
    </xf>
    <xf numFmtId="166" fontId="18" fillId="31" borderId="10" xfId="37" applyNumberFormat="1" applyFont="1" applyFill="1" applyBorder="1" applyAlignment="1">
      <alignment horizontal="center" vertical="center" wrapText="1"/>
    </xf>
    <xf numFmtId="3" fontId="18" fillId="28" borderId="10" xfId="50" applyNumberFormat="1" applyFont="1" applyFill="1" applyBorder="1" applyAlignment="1">
      <alignment horizontal="center" vertical="center" wrapText="1"/>
    </xf>
    <xf numFmtId="49" fontId="18" fillId="28" borderId="10" xfId="50" applyNumberFormat="1" applyFont="1" applyFill="1" applyBorder="1" applyAlignment="1">
      <alignment vertical="center" wrapText="1"/>
    </xf>
    <xf numFmtId="166" fontId="18" fillId="28" borderId="11" xfId="37" applyNumberFormat="1" applyFont="1" applyFill="1" applyBorder="1" applyAlignment="1">
      <alignment horizontal="center" vertical="center" wrapText="1"/>
    </xf>
    <xf numFmtId="166" fontId="18" fillId="31" borderId="11" xfId="50" applyNumberFormat="1" applyFont="1" applyFill="1" applyBorder="1" applyAlignment="1">
      <alignment horizontal="center" vertical="center" wrapText="1"/>
    </xf>
    <xf numFmtId="166" fontId="13" fillId="37" borderId="9" xfId="37" applyNumberFormat="1" applyFont="1" applyFill="1" applyBorder="1" applyAlignment="1">
      <alignment horizontal="left" vertical="center"/>
    </xf>
    <xf numFmtId="166" fontId="13" fillId="25" borderId="9" xfId="37" applyNumberFormat="1" applyFont="1" applyFill="1" applyBorder="1" applyAlignment="1">
      <alignment horizontal="left" vertical="center"/>
    </xf>
    <xf numFmtId="3" fontId="17" fillId="31" borderId="9" xfId="37" applyNumberFormat="1" applyFont="1" applyFill="1" applyBorder="1" applyAlignment="1">
      <alignment horizontal="center" vertical="center"/>
    </xf>
    <xf numFmtId="3" fontId="13" fillId="31" borderId="9" xfId="0" applyNumberFormat="1" applyFont="1" applyFill="1" applyBorder="1" applyAlignment="1">
      <alignment horizontal="center" vertical="center"/>
    </xf>
    <xf numFmtId="166" fontId="56" fillId="35" borderId="9" xfId="37" applyNumberFormat="1" applyFont="1" applyFill="1" applyBorder="1" applyAlignment="1">
      <alignment horizontal="left" vertical="center"/>
    </xf>
    <xf numFmtId="166" fontId="98" fillId="0" borderId="0" xfId="37" quotePrefix="1" applyNumberFormat="1" applyFont="1" applyFill="1" applyBorder="1" applyAlignment="1">
      <alignment horizontal="center" vertical="center"/>
    </xf>
    <xf numFmtId="168" fontId="56" fillId="35" borderId="9" xfId="37" applyNumberFormat="1" applyFont="1" applyFill="1" applyBorder="1" applyAlignment="1">
      <alignment horizontal="center" vertical="center"/>
    </xf>
    <xf numFmtId="0" fontId="23" fillId="0" borderId="0" xfId="31" applyAlignment="1" applyProtection="1"/>
    <xf numFmtId="166" fontId="32" fillId="0" borderId="0" xfId="37" quotePrefix="1" applyNumberFormat="1" applyFont="1" applyFill="1" applyBorder="1" applyAlignment="1">
      <alignment horizontal="center" vertical="center" textRotation="90"/>
    </xf>
    <xf numFmtId="166" fontId="56" fillId="35" borderId="9" xfId="37" applyNumberFormat="1" applyFont="1" applyFill="1" applyBorder="1" applyAlignment="1">
      <alignment horizontal="center" vertical="center"/>
    </xf>
    <xf numFmtId="166" fontId="56" fillId="32" borderId="9" xfId="37" applyNumberFormat="1" applyFont="1" applyFill="1" applyBorder="1" applyAlignment="1">
      <alignment horizontal="center" vertical="center"/>
    </xf>
    <xf numFmtId="166" fontId="17" fillId="28" borderId="9" xfId="37" applyNumberFormat="1" applyFont="1" applyFill="1" applyBorder="1" applyAlignment="1">
      <alignment horizontal="center" vertical="center"/>
    </xf>
    <xf numFmtId="166" fontId="17" fillId="31" borderId="9" xfId="37" applyNumberFormat="1" applyFont="1" applyFill="1" applyBorder="1" applyAlignment="1">
      <alignment horizontal="center" vertical="center"/>
    </xf>
    <xf numFmtId="166" fontId="13" fillId="28" borderId="9" xfId="37" applyNumberFormat="1" applyFont="1" applyFill="1" applyBorder="1" applyAlignment="1">
      <alignment horizontal="center" vertical="center"/>
    </xf>
    <xf numFmtId="166" fontId="13" fillId="25" borderId="9" xfId="37" applyNumberFormat="1" applyFont="1" applyFill="1" applyBorder="1" applyAlignment="1">
      <alignment horizontal="center" vertical="center"/>
    </xf>
    <xf numFmtId="3" fontId="17" fillId="28" borderId="9" xfId="37" applyNumberFormat="1" applyFont="1" applyFill="1" applyBorder="1" applyAlignment="1">
      <alignment horizontal="center" vertical="center"/>
    </xf>
    <xf numFmtId="166" fontId="13" fillId="31" borderId="9" xfId="37" applyNumberFormat="1" applyFont="1" applyFill="1" applyBorder="1" applyAlignment="1">
      <alignment horizontal="center" vertical="center"/>
    </xf>
    <xf numFmtId="166" fontId="13" fillId="26" borderId="9" xfId="37" applyNumberFormat="1" applyFont="1" applyFill="1" applyBorder="1" applyAlignment="1">
      <alignment horizontal="center" vertical="center"/>
    </xf>
    <xf numFmtId="0" fontId="18" fillId="28" borderId="10" xfId="50" applyNumberFormat="1" applyFont="1" applyFill="1" applyBorder="1" applyAlignment="1">
      <alignment horizontal="center" vertical="center" wrapText="1"/>
    </xf>
    <xf numFmtId="0" fontId="18" fillId="31" borderId="10" xfId="50" applyNumberFormat="1" applyFont="1" applyFill="1" applyBorder="1" applyAlignment="1">
      <alignment horizontal="center" vertical="center" wrapText="1"/>
    </xf>
    <xf numFmtId="166" fontId="13" fillId="37" borderId="9" xfId="37" applyNumberFormat="1" applyFont="1" applyFill="1" applyBorder="1" applyAlignment="1">
      <alignment horizontal="center" vertical="center"/>
    </xf>
    <xf numFmtId="166" fontId="13" fillId="36" borderId="9" xfId="37" applyNumberFormat="1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 wrapText="1"/>
    </xf>
    <xf numFmtId="0" fontId="18" fillId="28" borderId="9" xfId="0" applyFont="1" applyFill="1" applyBorder="1" applyAlignment="1">
      <alignment horizontal="center" vertical="center"/>
    </xf>
    <xf numFmtId="165" fontId="56" fillId="35" borderId="9" xfId="37" applyNumberFormat="1" applyFont="1" applyFill="1" applyBorder="1" applyAlignment="1">
      <alignment horizontal="center" vertical="center"/>
    </xf>
    <xf numFmtId="165" fontId="56" fillId="32" borderId="9" xfId="37" applyNumberFormat="1" applyFont="1" applyFill="1" applyBorder="1" applyAlignment="1">
      <alignment horizontal="center" vertical="center"/>
    </xf>
    <xf numFmtId="166" fontId="25" fillId="28" borderId="9" xfId="37" applyNumberFormat="1" applyFont="1" applyFill="1" applyBorder="1" applyAlignment="1">
      <alignment horizontal="center" vertical="center" wrapText="1"/>
    </xf>
    <xf numFmtId="164" fontId="17" fillId="28" borderId="9" xfId="37" applyNumberFormat="1" applyFont="1" applyFill="1" applyBorder="1" applyAlignment="1">
      <alignment horizontal="center" vertical="center" wrapText="1"/>
    </xf>
    <xf numFmtId="164" fontId="17" fillId="31" borderId="9" xfId="0" applyNumberFormat="1" applyFont="1" applyFill="1" applyBorder="1" applyAlignment="1">
      <alignment horizontal="center" vertical="center" wrapText="1"/>
    </xf>
    <xf numFmtId="0" fontId="14" fillId="34" borderId="9" xfId="0" applyFont="1" applyFill="1" applyBorder="1" applyAlignment="1">
      <alignment horizontal="center" vertical="center"/>
    </xf>
    <xf numFmtId="166" fontId="99" fillId="0" borderId="0" xfId="37" quotePrefix="1" applyNumberFormat="1" applyFont="1" applyFill="1" applyBorder="1" applyAlignment="1">
      <alignment horizontal="center" vertical="center" textRotation="90"/>
    </xf>
    <xf numFmtId="166" fontId="100" fillId="0" borderId="0" xfId="37" quotePrefix="1" applyNumberFormat="1" applyFont="1" applyFill="1" applyBorder="1" applyAlignment="1">
      <alignment horizontal="center" vertical="center" textRotation="90"/>
    </xf>
    <xf numFmtId="0" fontId="31" fillId="0" borderId="0" xfId="0" applyFont="1"/>
    <xf numFmtId="166" fontId="17" fillId="0" borderId="0" xfId="37" quotePrefix="1" applyNumberFormat="1" applyFont="1" applyFill="1" applyBorder="1" applyAlignment="1">
      <alignment horizontal="center" vertical="center"/>
    </xf>
    <xf numFmtId="3" fontId="13" fillId="31" borderId="9" xfId="37" applyNumberFormat="1" applyFont="1" applyFill="1" applyBorder="1" applyAlignment="1">
      <alignment horizontal="center" vertical="center"/>
    </xf>
    <xf numFmtId="3" fontId="13" fillId="28" borderId="9" xfId="0" applyNumberFormat="1" applyFont="1" applyFill="1" applyBorder="1" applyAlignment="1">
      <alignment horizontal="center" vertical="center"/>
    </xf>
    <xf numFmtId="0" fontId="101" fillId="34" borderId="9" xfId="0" applyFont="1" applyFill="1" applyBorder="1" applyAlignment="1">
      <alignment horizontal="center" vertical="center"/>
    </xf>
    <xf numFmtId="0" fontId="101" fillId="33" borderId="9" xfId="0" applyFont="1" applyFill="1" applyBorder="1" applyAlignment="1">
      <alignment horizontal="center" vertical="center"/>
    </xf>
    <xf numFmtId="0" fontId="87" fillId="2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Fill="1" applyBorder="1" applyAlignment="1">
      <alignment vertical="center"/>
    </xf>
    <xf numFmtId="168" fontId="17" fillId="36" borderId="9" xfId="37" applyNumberFormat="1" applyFont="1" applyFill="1" applyBorder="1" applyAlignment="1">
      <alignment horizontal="center" vertical="center"/>
    </xf>
    <xf numFmtId="0" fontId="56" fillId="35" borderId="9" xfId="0" applyFont="1" applyFill="1" applyBorder="1" applyAlignment="1">
      <alignment horizontal="center" vertical="center"/>
    </xf>
    <xf numFmtId="0" fontId="61" fillId="35" borderId="9" xfId="0" applyFont="1" applyFill="1" applyBorder="1" applyAlignment="1">
      <alignment horizontal="center" vertical="center" wrapText="1"/>
    </xf>
    <xf numFmtId="0" fontId="56" fillId="32" borderId="9" xfId="0" applyFont="1" applyFill="1" applyBorder="1" applyAlignment="1">
      <alignment horizontal="center" vertical="center"/>
    </xf>
    <xf numFmtId="0" fontId="61" fillId="32" borderId="9" xfId="0" applyFont="1" applyFill="1" applyBorder="1" applyAlignment="1">
      <alignment horizontal="center" vertical="center" wrapText="1"/>
    </xf>
    <xf numFmtId="0" fontId="56" fillId="34" borderId="9" xfId="0" applyFont="1" applyFill="1" applyBorder="1" applyAlignment="1">
      <alignment horizontal="center" vertical="center"/>
    </xf>
    <xf numFmtId="0" fontId="61" fillId="34" borderId="9" xfId="0" applyFont="1" applyFill="1" applyBorder="1" applyAlignment="1">
      <alignment horizontal="center" vertical="center" wrapText="1"/>
    </xf>
    <xf numFmtId="0" fontId="56" fillId="33" borderId="9" xfId="0" applyFont="1" applyFill="1" applyBorder="1" applyAlignment="1">
      <alignment horizontal="center" vertical="center"/>
    </xf>
    <xf numFmtId="0" fontId="61" fillId="33" borderId="9" xfId="0" applyFont="1" applyFill="1" applyBorder="1" applyAlignment="1">
      <alignment horizontal="center" vertical="center" wrapText="1"/>
    </xf>
    <xf numFmtId="166" fontId="16" fillId="0" borderId="0" xfId="37" quotePrefix="1" applyNumberFormat="1" applyFont="1" applyFill="1" applyBorder="1" applyAlignment="1">
      <alignment horizontal="center"/>
    </xf>
    <xf numFmtId="166" fontId="32" fillId="0" borderId="0" xfId="37" quotePrefix="1" applyNumberFormat="1" applyFont="1" applyFill="1" applyBorder="1" applyAlignment="1">
      <alignment horizontal="center" textRotation="90"/>
    </xf>
    <xf numFmtId="166" fontId="102" fillId="0" borderId="0" xfId="37" quotePrefix="1" applyNumberFormat="1" applyFont="1" applyFill="1" applyBorder="1" applyAlignment="1">
      <alignment horizontal="center" vertical="center" textRotation="90"/>
    </xf>
    <xf numFmtId="0" fontId="14" fillId="29" borderId="9" xfId="0" applyFont="1" applyFill="1" applyBorder="1" applyAlignment="1">
      <alignment horizontal="center" vertical="center" wrapText="1"/>
    </xf>
    <xf numFmtId="0" fontId="14" fillId="34" borderId="9" xfId="0" applyFont="1" applyFill="1" applyBorder="1" applyAlignment="1">
      <alignment horizontal="center" vertical="center" wrapText="1"/>
    </xf>
    <xf numFmtId="0" fontId="14" fillId="33" borderId="9" xfId="0" applyFont="1" applyFill="1" applyBorder="1" applyAlignment="1">
      <alignment horizontal="center" vertical="center" wrapText="1"/>
    </xf>
    <xf numFmtId="0" fontId="14" fillId="32" borderId="9" xfId="0" applyFont="1" applyFill="1" applyBorder="1" applyAlignment="1">
      <alignment horizontal="center" vertical="center" wrapText="1"/>
    </xf>
    <xf numFmtId="0" fontId="14" fillId="74" borderId="9" xfId="0" applyFont="1" applyFill="1" applyBorder="1" applyAlignment="1">
      <alignment horizontal="center" vertical="center" wrapText="1"/>
    </xf>
    <xf numFmtId="4" fontId="17" fillId="28" borderId="9" xfId="37" applyNumberFormat="1" applyFont="1" applyFill="1" applyBorder="1" applyAlignment="1">
      <alignment horizontal="center" vertical="center"/>
    </xf>
    <xf numFmtId="4" fontId="17" fillId="31" borderId="9" xfId="37" applyNumberFormat="1" applyFont="1" applyFill="1" applyBorder="1" applyAlignment="1">
      <alignment horizontal="center" vertical="center"/>
    </xf>
    <xf numFmtId="4" fontId="17" fillId="31" borderId="9" xfId="0" applyNumberFormat="1" applyFont="1" applyFill="1" applyBorder="1" applyAlignment="1">
      <alignment horizontal="center" vertical="center"/>
    </xf>
    <xf numFmtId="9" fontId="0" fillId="0" borderId="0" xfId="37" applyFont="1"/>
    <xf numFmtId="166" fontId="0" fillId="0" borderId="0" xfId="37" applyNumberFormat="1" applyFont="1"/>
    <xf numFmtId="0" fontId="89" fillId="0" borderId="23" xfId="160" applyFont="1" applyFill="1" applyBorder="1" applyAlignment="1">
      <alignment horizontal="center" vertical="center"/>
    </xf>
    <xf numFmtId="0" fontId="89" fillId="0" borderId="24" xfId="160" applyFont="1" applyFill="1" applyBorder="1" applyAlignment="1">
      <alignment horizontal="center" vertical="center"/>
    </xf>
    <xf numFmtId="0" fontId="89" fillId="0" borderId="25" xfId="160" applyFont="1" applyFill="1" applyBorder="1" applyAlignment="1">
      <alignment horizontal="center" vertical="center"/>
    </xf>
    <xf numFmtId="0" fontId="89" fillId="0" borderId="26" xfId="160" applyFont="1" applyFill="1" applyBorder="1" applyAlignment="1">
      <alignment horizontal="center" vertical="center"/>
    </xf>
    <xf numFmtId="0" fontId="89" fillId="0" borderId="0" xfId="160" applyFont="1" applyFill="1" applyBorder="1" applyAlignment="1">
      <alignment horizontal="center" vertical="center"/>
    </xf>
    <xf numFmtId="0" fontId="89" fillId="0" borderId="27" xfId="160" applyFont="1" applyFill="1" applyBorder="1" applyAlignment="1">
      <alignment horizontal="center" vertical="center"/>
    </xf>
    <xf numFmtId="0" fontId="90" fillId="0" borderId="28" xfId="160" applyFont="1" applyFill="1" applyBorder="1" applyAlignment="1">
      <alignment horizontal="center" wrapText="1"/>
    </xf>
    <xf numFmtId="0" fontId="90" fillId="0" borderId="29" xfId="160" applyFont="1" applyFill="1" applyBorder="1" applyAlignment="1">
      <alignment horizontal="center" wrapText="1"/>
    </xf>
    <xf numFmtId="0" fontId="90" fillId="0" borderId="30" xfId="160" applyFont="1" applyFill="1" applyBorder="1" applyAlignment="1">
      <alignment horizontal="center" wrapText="1"/>
    </xf>
    <xf numFmtId="0" fontId="23" fillId="0" borderId="0" xfId="31" applyAlignment="1" applyProtection="1">
      <alignment horizontal="left"/>
    </xf>
    <xf numFmtId="0" fontId="23" fillId="0" borderId="0" xfId="31" applyAlignment="1" applyProtection="1"/>
    <xf numFmtId="0" fontId="95" fillId="28" borderId="0" xfId="0" applyFont="1" applyFill="1" applyAlignment="1">
      <alignment horizontal="left" vertical="center"/>
    </xf>
    <xf numFmtId="0" fontId="14" fillId="29" borderId="9" xfId="0" applyFont="1" applyFill="1" applyBorder="1" applyAlignment="1">
      <alignment horizontal="center" vertical="center"/>
    </xf>
    <xf numFmtId="0" fontId="0" fillId="29" borderId="9" xfId="0" applyFill="1" applyBorder="1" applyAlignment="1">
      <alignment horizontal="center" vertical="center"/>
    </xf>
    <xf numFmtId="0" fontId="14" fillId="29" borderId="9" xfId="0" applyFont="1" applyFill="1" applyBorder="1" applyAlignment="1">
      <alignment horizontal="center" vertical="center" wrapText="1"/>
    </xf>
    <xf numFmtId="0" fontId="0" fillId="29" borderId="9" xfId="0" applyFill="1" applyBorder="1" applyAlignment="1">
      <alignment horizontal="center" vertical="center" wrapText="1"/>
    </xf>
    <xf numFmtId="166" fontId="25" fillId="28" borderId="9" xfId="37" applyNumberFormat="1" applyFont="1" applyFill="1" applyBorder="1" applyAlignment="1">
      <alignment horizontal="center" vertical="center" wrapText="1"/>
    </xf>
    <xf numFmtId="0" fontId="0" fillId="28" borderId="9" xfId="0" applyFill="1" applyBorder="1" applyAlignment="1">
      <alignment horizontal="center" vertical="center" wrapText="1"/>
    </xf>
    <xf numFmtId="166" fontId="25" fillId="31" borderId="9" xfId="37" applyNumberFormat="1" applyFont="1" applyFill="1" applyBorder="1" applyAlignment="1">
      <alignment horizontal="center" vertical="center" wrapText="1"/>
    </xf>
    <xf numFmtId="0" fontId="25" fillId="28" borderId="9" xfId="0" applyFont="1" applyFill="1" applyBorder="1" applyAlignment="1">
      <alignment horizontal="center" vertical="center" wrapText="1"/>
    </xf>
    <xf numFmtId="0" fontId="13" fillId="28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center" vertical="center"/>
    </xf>
    <xf numFmtId="0" fontId="14" fillId="24" borderId="9" xfId="0" applyFont="1" applyFill="1" applyBorder="1" applyAlignment="1">
      <alignment horizontal="center" vertical="center" wrapText="1"/>
    </xf>
    <xf numFmtId="0" fontId="14" fillId="24" borderId="9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4" fillId="74" borderId="9" xfId="0" applyFont="1" applyFill="1" applyBorder="1" applyAlignment="1">
      <alignment horizontal="center" vertical="center" wrapText="1"/>
    </xf>
    <xf numFmtId="0" fontId="14" fillId="74" borderId="9" xfId="0" applyFont="1" applyFill="1" applyBorder="1" applyAlignment="1">
      <alignment horizontal="center" vertical="center"/>
    </xf>
    <xf numFmtId="0" fontId="14" fillId="32" borderId="13" xfId="0" applyFont="1" applyFill="1" applyBorder="1" applyAlignment="1">
      <alignment horizontal="center" vertical="center"/>
    </xf>
    <xf numFmtId="0" fontId="14" fillId="32" borderId="14" xfId="0" applyFont="1" applyFill="1" applyBorder="1" applyAlignment="1">
      <alignment horizontal="center" vertical="center"/>
    </xf>
    <xf numFmtId="0" fontId="14" fillId="32" borderId="9" xfId="0" applyFont="1" applyFill="1" applyBorder="1" applyAlignment="1">
      <alignment horizontal="center" vertical="center" wrapText="1"/>
    </xf>
    <xf numFmtId="0" fontId="14" fillId="32" borderId="9" xfId="0" applyFont="1" applyFill="1" applyBorder="1" applyAlignment="1">
      <alignment horizontal="center" vertical="center"/>
    </xf>
    <xf numFmtId="0" fontId="14" fillId="34" borderId="9" xfId="0" applyFont="1" applyFill="1" applyBorder="1" applyAlignment="1">
      <alignment horizontal="center" vertical="center" wrapText="1"/>
    </xf>
    <xf numFmtId="0" fontId="14" fillId="33" borderId="13" xfId="0" applyFont="1" applyFill="1" applyBorder="1" applyAlignment="1">
      <alignment horizontal="center" vertical="center"/>
    </xf>
    <xf numFmtId="0" fontId="14" fillId="33" borderId="14" xfId="0" applyFont="1" applyFill="1" applyBorder="1" applyAlignment="1">
      <alignment horizontal="center" vertical="center"/>
    </xf>
    <xf numFmtId="0" fontId="14" fillId="33" borderId="9" xfId="0" applyFont="1" applyFill="1" applyBorder="1" applyAlignment="1">
      <alignment horizontal="center" vertical="center" wrapText="1"/>
    </xf>
    <xf numFmtId="0" fontId="14" fillId="33" borderId="9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horizontal="center" vertical="center"/>
    </xf>
    <xf numFmtId="0" fontId="14" fillId="34" borderId="14" xfId="0" applyFont="1" applyFill="1" applyBorder="1" applyAlignment="1">
      <alignment horizontal="center" vertical="center"/>
    </xf>
    <xf numFmtId="0" fontId="14" fillId="34" borderId="9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top" wrapText="1"/>
    </xf>
    <xf numFmtId="0" fontId="0" fillId="0" borderId="12" xfId="0" applyBorder="1" applyAlignment="1">
      <alignment vertical="top"/>
    </xf>
    <xf numFmtId="0" fontId="25" fillId="28" borderId="13" xfId="0" applyFont="1" applyFill="1" applyBorder="1" applyAlignment="1">
      <alignment horizontal="center" vertical="center" wrapText="1"/>
    </xf>
    <xf numFmtId="0" fontId="25" fillId="28" borderId="31" xfId="0" applyFont="1" applyFill="1" applyBorder="1" applyAlignment="1">
      <alignment horizontal="center" vertical="center" wrapText="1"/>
    </xf>
    <xf numFmtId="0" fontId="25" fillId="28" borderId="14" xfId="0" applyFont="1" applyFill="1" applyBorder="1" applyAlignment="1">
      <alignment horizontal="center" vertical="center" wrapText="1"/>
    </xf>
    <xf numFmtId="0" fontId="14" fillId="29" borderId="13" xfId="0" applyFont="1" applyFill="1" applyBorder="1" applyAlignment="1">
      <alignment horizontal="center" vertical="center"/>
    </xf>
    <xf numFmtId="0" fontId="14" fillId="29" borderId="14" xfId="0" applyFont="1" applyFill="1" applyBorder="1" applyAlignment="1">
      <alignment horizontal="center" vertical="center"/>
    </xf>
  </cellXfs>
  <cellStyles count="239">
    <cellStyle name="20% - Énfasis1" xfId="1" builtinId="30" customBuiltin="1"/>
    <cellStyle name="20% - Énfasis1 2" xfId="61"/>
    <cellStyle name="20% - Énfasis1 2 2" xfId="170"/>
    <cellStyle name="20% - Énfasis1 3" xfId="101"/>
    <cellStyle name="20% - Énfasis1 3 2" xfId="183"/>
    <cellStyle name="20% - Énfasis1 4" xfId="115"/>
    <cellStyle name="20% - Énfasis1 4 2" xfId="197"/>
    <cellStyle name="20% - Énfasis1 5" xfId="142"/>
    <cellStyle name="20% - Énfasis1 5 2" xfId="221"/>
    <cellStyle name="20% - Énfasis2" xfId="2" builtinId="34" customBuiltin="1"/>
    <cellStyle name="20% - Énfasis2 2" xfId="62"/>
    <cellStyle name="20% - Énfasis2 2 2" xfId="171"/>
    <cellStyle name="20% - Énfasis2 3" xfId="102"/>
    <cellStyle name="20% - Énfasis2 3 2" xfId="184"/>
    <cellStyle name="20% - Énfasis2 4" xfId="116"/>
    <cellStyle name="20% - Énfasis2 4 2" xfId="198"/>
    <cellStyle name="20% - Énfasis2 5" xfId="143"/>
    <cellStyle name="20% - Énfasis2 5 2" xfId="222"/>
    <cellStyle name="20% - Énfasis3" xfId="3" builtinId="38" customBuiltin="1"/>
    <cellStyle name="20% - Énfasis3 2" xfId="63"/>
    <cellStyle name="20% - Énfasis3 2 2" xfId="172"/>
    <cellStyle name="20% - Énfasis3 3" xfId="103"/>
    <cellStyle name="20% - Énfasis3 3 2" xfId="185"/>
    <cellStyle name="20% - Énfasis3 4" xfId="117"/>
    <cellStyle name="20% - Énfasis3 4 2" xfId="199"/>
    <cellStyle name="20% - Énfasis3 5" xfId="144"/>
    <cellStyle name="20% - Énfasis3 5 2" xfId="223"/>
    <cellStyle name="20% - Énfasis4" xfId="4" builtinId="42" customBuiltin="1"/>
    <cellStyle name="20% - Énfasis4 2" xfId="64"/>
    <cellStyle name="20% - Énfasis4 2 2" xfId="173"/>
    <cellStyle name="20% - Énfasis4 3" xfId="104"/>
    <cellStyle name="20% - Énfasis4 3 2" xfId="186"/>
    <cellStyle name="20% - Énfasis4 4" xfId="118"/>
    <cellStyle name="20% - Énfasis4 4 2" xfId="200"/>
    <cellStyle name="20% - Énfasis4 5" xfId="145"/>
    <cellStyle name="20% - Énfasis4 5 2" xfId="224"/>
    <cellStyle name="20% - Énfasis5" xfId="5" builtinId="46" customBuiltin="1"/>
    <cellStyle name="20% - Énfasis5 2" xfId="65"/>
    <cellStyle name="20% - Énfasis5 2 2" xfId="174"/>
    <cellStyle name="20% - Énfasis5 3" xfId="105"/>
    <cellStyle name="20% - Énfasis5 3 2" xfId="187"/>
    <cellStyle name="20% - Énfasis5 4" xfId="119"/>
    <cellStyle name="20% - Énfasis5 4 2" xfId="201"/>
    <cellStyle name="20% - Énfasis5 5" xfId="146"/>
    <cellStyle name="20% - Énfasis5 5 2" xfId="225"/>
    <cellStyle name="20% - Énfasis6" xfId="6" builtinId="50" customBuiltin="1"/>
    <cellStyle name="20% - Énfasis6 2" xfId="66"/>
    <cellStyle name="20% - Énfasis6 2 2" xfId="175"/>
    <cellStyle name="20% - Énfasis6 3" xfId="106"/>
    <cellStyle name="20% - Énfasis6 3 2" xfId="188"/>
    <cellStyle name="20% - Énfasis6 4" xfId="120"/>
    <cellStyle name="20% - Énfasis6 4 2" xfId="202"/>
    <cellStyle name="20% - Énfasis6 5" xfId="147"/>
    <cellStyle name="20% - Énfasis6 5 2" xfId="226"/>
    <cellStyle name="40% - Énfasis1" xfId="7" builtinId="31" customBuiltin="1"/>
    <cellStyle name="40% - Énfasis1 2" xfId="67"/>
    <cellStyle name="40% - Énfasis1 2 2" xfId="176"/>
    <cellStyle name="40% - Énfasis1 3" xfId="107"/>
    <cellStyle name="40% - Énfasis1 3 2" xfId="189"/>
    <cellStyle name="40% - Énfasis1 4" xfId="121"/>
    <cellStyle name="40% - Énfasis1 4 2" xfId="203"/>
    <cellStyle name="40% - Énfasis1 5" xfId="148"/>
    <cellStyle name="40% - Énfasis1 5 2" xfId="227"/>
    <cellStyle name="40% - Énfasis2" xfId="8" builtinId="35" customBuiltin="1"/>
    <cellStyle name="40% - Énfasis2 2" xfId="68"/>
    <cellStyle name="40% - Énfasis2 2 2" xfId="177"/>
    <cellStyle name="40% - Énfasis2 3" xfId="108"/>
    <cellStyle name="40% - Énfasis2 3 2" xfId="190"/>
    <cellStyle name="40% - Énfasis2 4" xfId="122"/>
    <cellStyle name="40% - Énfasis2 4 2" xfId="204"/>
    <cellStyle name="40% - Énfasis2 5" xfId="149"/>
    <cellStyle name="40% - Énfasis2 5 2" xfId="228"/>
    <cellStyle name="40% - Énfasis3" xfId="9" builtinId="39" customBuiltin="1"/>
    <cellStyle name="40% - Énfasis3 2" xfId="69"/>
    <cellStyle name="40% - Énfasis3 2 2" xfId="178"/>
    <cellStyle name="40% - Énfasis3 3" xfId="109"/>
    <cellStyle name="40% - Énfasis3 3 2" xfId="191"/>
    <cellStyle name="40% - Énfasis3 4" xfId="123"/>
    <cellStyle name="40% - Énfasis3 4 2" xfId="205"/>
    <cellStyle name="40% - Énfasis3 5" xfId="150"/>
    <cellStyle name="40% - Énfasis3 5 2" xfId="229"/>
    <cellStyle name="40% - Énfasis4" xfId="10" builtinId="43" customBuiltin="1"/>
    <cellStyle name="40% - Énfasis4 2" xfId="70"/>
    <cellStyle name="40% - Énfasis4 2 2" xfId="179"/>
    <cellStyle name="40% - Énfasis4 3" xfId="110"/>
    <cellStyle name="40% - Énfasis4 3 2" xfId="192"/>
    <cellStyle name="40% - Énfasis4 4" xfId="124"/>
    <cellStyle name="40% - Énfasis4 4 2" xfId="206"/>
    <cellStyle name="40% - Énfasis4 5" xfId="151"/>
    <cellStyle name="40% - Énfasis4 5 2" xfId="230"/>
    <cellStyle name="40% - Énfasis5" xfId="11" builtinId="47" customBuiltin="1"/>
    <cellStyle name="40% - Énfasis5 2" xfId="71"/>
    <cellStyle name="40% - Énfasis5 2 2" xfId="180"/>
    <cellStyle name="40% - Énfasis5 3" xfId="111"/>
    <cellStyle name="40% - Énfasis5 3 2" xfId="193"/>
    <cellStyle name="40% - Énfasis5 4" xfId="125"/>
    <cellStyle name="40% - Énfasis5 4 2" xfId="207"/>
    <cellStyle name="40% - Énfasis5 5" xfId="152"/>
    <cellStyle name="40% - Énfasis5 5 2" xfId="231"/>
    <cellStyle name="40% - Énfasis6" xfId="12" builtinId="51" customBuiltin="1"/>
    <cellStyle name="40% - Énfasis6 2" xfId="72"/>
    <cellStyle name="40% - Énfasis6 2 2" xfId="181"/>
    <cellStyle name="40% - Énfasis6 3" xfId="112"/>
    <cellStyle name="40% - Énfasis6 3 2" xfId="194"/>
    <cellStyle name="40% - Énfasis6 4" xfId="126"/>
    <cellStyle name="40% - Énfasis6 4 2" xfId="208"/>
    <cellStyle name="40% - Énfasis6 5" xfId="153"/>
    <cellStyle name="40% - Énfasis6 5 2" xfId="232"/>
    <cellStyle name="60% - Énfasis1" xfId="13" builtinId="32" customBuiltin="1"/>
    <cellStyle name="60% - Énfasis1 2" xfId="73"/>
    <cellStyle name="60% - Énfasis2" xfId="14" builtinId="36" customBuiltin="1"/>
    <cellStyle name="60% - Énfasis2 2" xfId="74"/>
    <cellStyle name="60% - Énfasis3" xfId="15" builtinId="40" customBuiltin="1"/>
    <cellStyle name="60% - Énfasis3 2" xfId="75"/>
    <cellStyle name="60% - Énfasis4" xfId="16" builtinId="44" customBuiltin="1"/>
    <cellStyle name="60% - Énfasis4 2" xfId="76"/>
    <cellStyle name="60% - Énfasis5" xfId="17" builtinId="48" customBuiltin="1"/>
    <cellStyle name="60% - Énfasis5 2" xfId="77"/>
    <cellStyle name="60% - Énfasis6" xfId="18" builtinId="52" customBuiltin="1"/>
    <cellStyle name="60% - Énfasis6 2" xfId="78"/>
    <cellStyle name="Buena" xfId="19" builtinId="26" customBuiltin="1"/>
    <cellStyle name="Buena 2" xfId="79"/>
    <cellStyle name="Cálculo" xfId="20" builtinId="22" customBuiltin="1"/>
    <cellStyle name="Cálculo 2" xfId="80"/>
    <cellStyle name="Celda de comprobación" xfId="21" builtinId="23" customBuiltin="1"/>
    <cellStyle name="Celda de comprobación 2" xfId="81"/>
    <cellStyle name="Celda vinculada" xfId="22" builtinId="24" customBuiltin="1"/>
    <cellStyle name="Celda vinculada 2" xfId="82"/>
    <cellStyle name="Encabezado 4" xfId="23" builtinId="19" customBuiltin="1"/>
    <cellStyle name="Encabezado 4 2" xfId="83"/>
    <cellStyle name="Énfasis1" xfId="24" builtinId="29" customBuiltin="1"/>
    <cellStyle name="Énfasis1 2" xfId="84"/>
    <cellStyle name="Énfasis2" xfId="25" builtinId="33" customBuiltin="1"/>
    <cellStyle name="Énfasis2 2" xfId="85"/>
    <cellStyle name="Énfasis3" xfId="26" builtinId="37" customBuiltin="1"/>
    <cellStyle name="Énfasis3 2" xfId="86"/>
    <cellStyle name="Énfasis4" xfId="27" builtinId="41" customBuiltin="1"/>
    <cellStyle name="Énfasis4 2" xfId="87"/>
    <cellStyle name="Énfasis5" xfId="28" builtinId="45" customBuiltin="1"/>
    <cellStyle name="Énfasis5 2" xfId="88"/>
    <cellStyle name="Énfasis6" xfId="29" builtinId="49" customBuiltin="1"/>
    <cellStyle name="Énfasis6 2" xfId="89"/>
    <cellStyle name="Entrada" xfId="30" builtinId="20" customBuiltin="1"/>
    <cellStyle name="Entrada 2" xfId="90"/>
    <cellStyle name="Hipervínculo" xfId="31" builtinId="8"/>
    <cellStyle name="Hipervínculo 2" xfId="49"/>
    <cellStyle name="Hipervínculo RMB" xfId="161"/>
    <cellStyle name="Incorrecto" xfId="32" builtinId="27" customBuiltin="1"/>
    <cellStyle name="Incorrecto 2" xfId="91"/>
    <cellStyle name="Neutral" xfId="33" builtinId="28" customBuiltin="1"/>
    <cellStyle name="Neutral 2" xfId="92"/>
    <cellStyle name="Normal" xfId="0" builtinId="0"/>
    <cellStyle name="Normal 10" xfId="133"/>
    <cellStyle name="Normal 10 2" xfId="215"/>
    <cellStyle name="Normal 11" xfId="56"/>
    <cellStyle name="Normal 11 2" xfId="128"/>
    <cellStyle name="Normal 11 2 2" xfId="210"/>
    <cellStyle name="Normal 11 3" xfId="137"/>
    <cellStyle name="Normal 11 3 2" xfId="219"/>
    <cellStyle name="Normal 11 4" xfId="168"/>
    <cellStyle name="Normal 12" xfId="155"/>
    <cellStyle name="Normal 12 2" xfId="234"/>
    <cellStyle name="Normal 13" xfId="156"/>
    <cellStyle name="Normal 13 2" xfId="235"/>
    <cellStyle name="Normal 14" xfId="157"/>
    <cellStyle name="Normal 15" xfId="158"/>
    <cellStyle name="Normal 15 2" xfId="236"/>
    <cellStyle name="Normal 16" xfId="160"/>
    <cellStyle name="Normal 16 2" xfId="238"/>
    <cellStyle name="Normal 2" xfId="34"/>
    <cellStyle name="Normal 2 2" xfId="50"/>
    <cellStyle name="Normal 2 3" xfId="58"/>
    <cellStyle name="Normal 2 4" xfId="48"/>
    <cellStyle name="Normal 2 5" xfId="159"/>
    <cellStyle name="Normal 2 5 2" xfId="237"/>
    <cellStyle name="Normal 2 6" xfId="162"/>
    <cellStyle name="Normal 3" xfId="35"/>
    <cellStyle name="Normal 3 2" xfId="59"/>
    <cellStyle name="Normal 3 2 2" xfId="139"/>
    <cellStyle name="Normal 3 3" xfId="51"/>
    <cellStyle name="Normal 4" xfId="47"/>
    <cellStyle name="Normal 4 2" xfId="127"/>
    <cellStyle name="Normal 4 2 2" xfId="209"/>
    <cellStyle name="Normal 4 3" xfId="138"/>
    <cellStyle name="Normal 4 3 2" xfId="220"/>
    <cellStyle name="Normal 4 4" xfId="164"/>
    <cellStyle name="Normal 5" xfId="57"/>
    <cellStyle name="Normal 6" xfId="60"/>
    <cellStyle name="Normal 6 2" xfId="169"/>
    <cellStyle name="Normal 7" xfId="53"/>
    <cellStyle name="Normal 7 2" xfId="129"/>
    <cellStyle name="Normal 7 2 2" xfId="211"/>
    <cellStyle name="Normal 7 3" xfId="135"/>
    <cellStyle name="Normal 7 3 2" xfId="217"/>
    <cellStyle name="Normal 7 4" xfId="166"/>
    <cellStyle name="Normal 8" xfId="52"/>
    <cellStyle name="Normal 8 2" xfId="55"/>
    <cellStyle name="Normal 8 2 2" xfId="132"/>
    <cellStyle name="Normal 8 2 2 2" xfId="214"/>
    <cellStyle name="Normal 8 2 3" xfId="136"/>
    <cellStyle name="Normal 8 2 3 2" xfId="218"/>
    <cellStyle name="Normal 8 2 4" xfId="167"/>
    <cellStyle name="Normal 8 3" xfId="114"/>
    <cellStyle name="Normal 8 3 2" xfId="196"/>
    <cellStyle name="Normal 8 4" xfId="134"/>
    <cellStyle name="Normal 8 4 2" xfId="216"/>
    <cellStyle name="Normal 8 5" xfId="165"/>
    <cellStyle name="Normal 9" xfId="131"/>
    <cellStyle name="Normal 9 2" xfId="213"/>
    <cellStyle name="Notas" xfId="36" builtinId="10" customBuiltin="1"/>
    <cellStyle name="Notas 2" xfId="93"/>
    <cellStyle name="Notas 2 2" xfId="182"/>
    <cellStyle name="Notas 3" xfId="113"/>
    <cellStyle name="Notas 3 2" xfId="195"/>
    <cellStyle name="Notas 4" xfId="130"/>
    <cellStyle name="Notas 4 2" xfId="212"/>
    <cellStyle name="Notas 5" xfId="154"/>
    <cellStyle name="Notas 5 2" xfId="233"/>
    <cellStyle name="Porcentaje" xfId="37" builtinId="5"/>
    <cellStyle name="Porcentaje 2" xfId="46"/>
    <cellStyle name="Porcentaje 2 2" xfId="163"/>
    <cellStyle name="Porcentual 2" xfId="38"/>
    <cellStyle name="Porcentual 2 2" xfId="54"/>
    <cellStyle name="Salida" xfId="39" builtinId="21" customBuiltin="1"/>
    <cellStyle name="Salida 2" xfId="94"/>
    <cellStyle name="Texto de advertencia" xfId="40" builtinId="11" customBuiltin="1"/>
    <cellStyle name="Texto de advertencia 2" xfId="95"/>
    <cellStyle name="Texto explicativo" xfId="41" builtinId="53" customBuiltin="1"/>
    <cellStyle name="Texto explicativo 2" xfId="96"/>
    <cellStyle name="Titular Publicación" xfId="141"/>
    <cellStyle name="Titular_gráfico" xfId="140"/>
    <cellStyle name="Título" xfId="42" builtinId="15" customBuiltin="1"/>
    <cellStyle name="Título 2" xfId="43" builtinId="17" customBuiltin="1"/>
    <cellStyle name="Título 2 2" xfId="98"/>
    <cellStyle name="Título 3" xfId="44" builtinId="18" customBuiltin="1"/>
    <cellStyle name="Título 3 2" xfId="99"/>
    <cellStyle name="Título 4" xfId="97"/>
    <cellStyle name="Total" xfId="45" builtinId="25" customBuiltin="1"/>
    <cellStyle name="Total 2" xfId="100"/>
  </cellStyles>
  <dxfs count="0"/>
  <tableStyles count="0" defaultTableStyle="TableStyleMedium9" defaultPivotStyle="PivotStyleLight16"/>
  <colors>
    <mruColors>
      <color rgb="FFD51E05"/>
      <color rgb="FF003B80"/>
      <color rgb="FFFA4F29"/>
      <color rgb="FFCC241C"/>
      <color rgb="FF008080"/>
      <color rgb="FF66FF66"/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jpeg"/><Relationship Id="rId1" Type="http://schemas.openxmlformats.org/officeDocument/2006/relationships/hyperlink" Target="#&#205;ndex!A1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jpeg"/><Relationship Id="rId1" Type="http://schemas.openxmlformats.org/officeDocument/2006/relationships/hyperlink" Target="#&#205;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19050</xdr:rowOff>
    </xdr:from>
    <xdr:to>
      <xdr:col>2</xdr:col>
      <xdr:colOff>2167350</xdr:colOff>
      <xdr:row>5</xdr:row>
      <xdr:rowOff>32766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0" y="200025"/>
          <a:ext cx="2361577" cy="737616"/>
        </a:xfrm>
        <a:prstGeom prst="rect">
          <a:avLst/>
        </a:prstGeom>
      </xdr:spPr>
    </xdr:pic>
    <xdr:clientData/>
  </xdr:twoCellAnchor>
  <xdr:twoCellAnchor editAs="oneCell">
    <xdr:from>
      <xdr:col>2</xdr:col>
      <xdr:colOff>2236304</xdr:colOff>
      <xdr:row>0</xdr:row>
      <xdr:rowOff>132521</xdr:rowOff>
    </xdr:from>
    <xdr:to>
      <xdr:col>4</xdr:col>
      <xdr:colOff>48775</xdr:colOff>
      <xdr:row>4</xdr:row>
      <xdr:rowOff>88268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88804" y="132521"/>
          <a:ext cx="2815167" cy="684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</xdr:row>
      <xdr:rowOff>133350</xdr:rowOff>
    </xdr:from>
    <xdr:to>
      <xdr:col>6</xdr:col>
      <xdr:colOff>825231</xdr:colOff>
      <xdr:row>3</xdr:row>
      <xdr:rowOff>162952</xdr:rowOff>
    </xdr:to>
    <xdr:pic>
      <xdr:nvPicPr>
        <xdr:cNvPr id="6" name="Imagen 5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314325"/>
          <a:ext cx="1330056" cy="39155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10</xdr:col>
      <xdr:colOff>1389681</xdr:colOff>
      <xdr:row>40</xdr:row>
      <xdr:rowOff>85853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506" y="986118"/>
          <a:ext cx="10022693" cy="587705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10</xdr:col>
      <xdr:colOff>1127760</xdr:colOff>
      <xdr:row>33</xdr:row>
      <xdr:rowOff>113488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967740"/>
          <a:ext cx="9753600" cy="463976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11</xdr:row>
      <xdr:rowOff>153414</xdr:rowOff>
    </xdr:from>
    <xdr:to>
      <xdr:col>9</xdr:col>
      <xdr:colOff>165653</xdr:colOff>
      <xdr:row>25</xdr:row>
      <xdr:rowOff>44501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1" y="2200875"/>
          <a:ext cx="8567530" cy="223672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11</xdr:col>
      <xdr:colOff>347980</xdr:colOff>
      <xdr:row>39</xdr:row>
      <xdr:rowOff>36846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967740"/>
          <a:ext cx="10444480" cy="55613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952500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695575" cy="776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7</xdr:col>
      <xdr:colOff>822812</xdr:colOff>
      <xdr:row>34</xdr:row>
      <xdr:rowOff>103103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522" y="2849217"/>
          <a:ext cx="7462151" cy="30848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602973</xdr:colOff>
      <xdr:row>13</xdr:row>
      <xdr:rowOff>106017</xdr:rowOff>
    </xdr:from>
    <xdr:to>
      <xdr:col>7</xdr:col>
      <xdr:colOff>304024</xdr:colOff>
      <xdr:row>33</xdr:row>
      <xdr:rowOff>133872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495" y="2604052"/>
          <a:ext cx="6340390" cy="33408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1192696</xdr:colOff>
      <xdr:row>18</xdr:row>
      <xdr:rowOff>26504</xdr:rowOff>
    </xdr:from>
    <xdr:to>
      <xdr:col>6</xdr:col>
      <xdr:colOff>323527</xdr:colOff>
      <xdr:row>33</xdr:row>
      <xdr:rowOff>108359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25218" y="3624469"/>
          <a:ext cx="5047926" cy="25666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1311965</xdr:colOff>
      <xdr:row>13</xdr:row>
      <xdr:rowOff>185531</xdr:rowOff>
    </xdr:from>
    <xdr:to>
      <xdr:col>6</xdr:col>
      <xdr:colOff>302575</xdr:colOff>
      <xdr:row>31</xdr:row>
      <xdr:rowOff>5548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4487" y="2683566"/>
          <a:ext cx="4907705" cy="28348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1172817</xdr:colOff>
      <xdr:row>17</xdr:row>
      <xdr:rowOff>0</xdr:rowOff>
    </xdr:from>
    <xdr:to>
      <xdr:col>6</xdr:col>
      <xdr:colOff>443868</xdr:colOff>
      <xdr:row>33</xdr:row>
      <xdr:rowOff>56425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5339" y="3253409"/>
          <a:ext cx="5188146" cy="27068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3</xdr:col>
      <xdr:colOff>212035</xdr:colOff>
      <xdr:row>17</xdr:row>
      <xdr:rowOff>106019</xdr:rowOff>
    </xdr:from>
    <xdr:to>
      <xdr:col>7</xdr:col>
      <xdr:colOff>331013</xdr:colOff>
      <xdr:row>34</xdr:row>
      <xdr:rowOff>66262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94922" y="3405810"/>
          <a:ext cx="3007952" cy="2776330"/>
        </a:xfrm>
        <a:prstGeom prst="rect">
          <a:avLst/>
        </a:prstGeom>
      </xdr:spPr>
    </xdr:pic>
    <xdr:clientData/>
  </xdr:twoCellAnchor>
  <xdr:twoCellAnchor editAs="oneCell">
    <xdr:from>
      <xdr:col>1</xdr:col>
      <xdr:colOff>337930</xdr:colOff>
      <xdr:row>17</xdr:row>
      <xdr:rowOff>66262</xdr:rowOff>
    </xdr:from>
    <xdr:to>
      <xdr:col>3</xdr:col>
      <xdr:colOff>125896</xdr:colOff>
      <xdr:row>34</xdr:row>
      <xdr:rowOff>105389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0452" y="3366053"/>
          <a:ext cx="3538331" cy="28552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2103783</xdr:colOff>
      <xdr:row>4</xdr:row>
      <xdr:rowOff>52586</xdr:rowOff>
    </xdr:to>
    <xdr:pic>
      <xdr:nvPicPr>
        <xdr:cNvPr id="2" name="1 Imagen" descr="atm_b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2227608" cy="776486"/>
        </a:xfrm>
        <a:prstGeom prst="rect">
          <a:avLst/>
        </a:prstGeom>
      </xdr:spPr>
    </xdr:pic>
    <xdr:clientData/>
  </xdr:twoCellAnchor>
  <xdr:twoCellAnchor editAs="oneCell">
    <xdr:from>
      <xdr:col>1</xdr:col>
      <xdr:colOff>815009</xdr:colOff>
      <xdr:row>13</xdr:row>
      <xdr:rowOff>86138</xdr:rowOff>
    </xdr:from>
    <xdr:to>
      <xdr:col>7</xdr:col>
      <xdr:colOff>10048</xdr:colOff>
      <xdr:row>34</xdr:row>
      <xdr:rowOff>94657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531" y="2570921"/>
          <a:ext cx="5834378" cy="34872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687"/>
    <pageSetUpPr fitToPage="1"/>
  </sheetPr>
  <dimension ref="A6:G55"/>
  <sheetViews>
    <sheetView showGridLines="0" zoomScaleNormal="100" workbookViewId="0">
      <selection activeCell="B7" sqref="B7:G8"/>
    </sheetView>
  </sheetViews>
  <sheetFormatPr baseColWidth="10" defaultColWidth="11.44140625" defaultRowHeight="13.8"/>
  <cols>
    <col min="1" max="1" width="11.44140625" style="235"/>
    <col min="2" max="2" width="2.88671875" style="235" customWidth="1"/>
    <col min="3" max="3" width="63.5546875" style="235" customWidth="1"/>
    <col min="4" max="6" width="11.44140625" style="235"/>
    <col min="7" max="7" width="12.6640625" style="235" customWidth="1"/>
    <col min="8" max="16384" width="11.44140625" style="235"/>
  </cols>
  <sheetData>
    <row r="6" spans="1:7">
      <c r="C6" s="236"/>
    </row>
    <row r="7" spans="1:7" ht="15" customHeight="1">
      <c r="A7" s="237"/>
      <c r="B7" s="358" t="s">
        <v>345</v>
      </c>
      <c r="C7" s="359"/>
      <c r="D7" s="359"/>
      <c r="E7" s="359"/>
      <c r="F7" s="359"/>
      <c r="G7" s="360"/>
    </row>
    <row r="8" spans="1:7" ht="15" customHeight="1">
      <c r="A8" s="237"/>
      <c r="B8" s="361"/>
      <c r="C8" s="362"/>
      <c r="D8" s="362"/>
      <c r="E8" s="362"/>
      <c r="F8" s="362"/>
      <c r="G8" s="363"/>
    </row>
    <row r="9" spans="1:7" ht="15" customHeight="1">
      <c r="A9" s="237"/>
      <c r="B9" s="364" t="s">
        <v>286</v>
      </c>
      <c r="C9" s="365"/>
      <c r="D9" s="365"/>
      <c r="E9" s="365"/>
      <c r="F9" s="365"/>
      <c r="G9" s="366"/>
    </row>
    <row r="10" spans="1:7" ht="15" customHeight="1">
      <c r="A10" s="237"/>
      <c r="B10" s="237"/>
      <c r="C10" s="237"/>
      <c r="D10" s="237"/>
      <c r="E10" s="237"/>
      <c r="F10" s="237"/>
      <c r="G10" s="237"/>
    </row>
    <row r="11" spans="1:7">
      <c r="B11" s="238" t="s">
        <v>287</v>
      </c>
      <c r="C11" s="236"/>
    </row>
    <row r="12" spans="1:7">
      <c r="B12" s="239" t="s">
        <v>350</v>
      </c>
      <c r="C12" s="236"/>
    </row>
    <row r="13" spans="1:7">
      <c r="B13" s="240"/>
      <c r="C13" s="236"/>
    </row>
    <row r="14" spans="1:7">
      <c r="B14" s="241" t="s">
        <v>288</v>
      </c>
      <c r="C14" s="236"/>
    </row>
    <row r="15" spans="1:7">
      <c r="B15" s="242" t="s">
        <v>261</v>
      </c>
      <c r="C15" s="236"/>
    </row>
    <row r="16" spans="1:7">
      <c r="B16" s="243"/>
      <c r="C16" s="236"/>
    </row>
    <row r="17" spans="2:7" ht="15">
      <c r="B17" s="244" t="s">
        <v>289</v>
      </c>
      <c r="C17" s="236"/>
      <c r="D17" s="245"/>
      <c r="E17" s="245"/>
      <c r="F17" s="245"/>
    </row>
    <row r="18" spans="2:7" ht="15.6">
      <c r="B18" s="246" t="s">
        <v>307</v>
      </c>
      <c r="C18" s="236"/>
      <c r="D18" s="245"/>
      <c r="E18" s="245"/>
      <c r="F18" s="245"/>
    </row>
    <row r="19" spans="2:7" ht="15.6">
      <c r="B19" s="246" t="s">
        <v>290</v>
      </c>
      <c r="C19" s="236"/>
      <c r="D19" s="245"/>
      <c r="E19" s="245"/>
      <c r="F19" s="245"/>
    </row>
    <row r="20" spans="2:7" ht="15.6">
      <c r="B20" s="246" t="s">
        <v>291</v>
      </c>
      <c r="C20" s="236"/>
      <c r="D20" s="245"/>
      <c r="E20" s="245"/>
      <c r="F20" s="245"/>
    </row>
    <row r="21" spans="2:7" ht="15.6">
      <c r="B21" s="246"/>
      <c r="C21" s="236"/>
      <c r="D21" s="245"/>
      <c r="E21" s="245"/>
      <c r="F21" s="245"/>
    </row>
    <row r="22" spans="2:7" ht="14.4">
      <c r="B22" s="246"/>
      <c r="C22" s="247"/>
      <c r="D22" s="248"/>
      <c r="E22" s="248"/>
      <c r="F22" s="248"/>
      <c r="G22" s="248"/>
    </row>
    <row r="23" spans="2:7" ht="14.4">
      <c r="B23" s="249"/>
      <c r="C23" s="247"/>
      <c r="D23" s="248"/>
      <c r="E23" s="248"/>
      <c r="F23" s="248"/>
      <c r="G23" s="248"/>
    </row>
    <row r="24" spans="2:7">
      <c r="B24" s="244" t="s">
        <v>292</v>
      </c>
      <c r="C24" s="247"/>
      <c r="D24" s="248"/>
      <c r="E24" s="248"/>
      <c r="F24" s="248"/>
      <c r="G24" s="248"/>
    </row>
    <row r="25" spans="2:7">
      <c r="B25" s="368" t="s">
        <v>294</v>
      </c>
      <c r="C25" s="368"/>
      <c r="D25" s="248"/>
      <c r="E25" s="248"/>
      <c r="F25" s="248"/>
      <c r="G25" s="248"/>
    </row>
    <row r="26" spans="2:7">
      <c r="B26" s="367" t="s">
        <v>295</v>
      </c>
      <c r="C26" s="367"/>
      <c r="D26" s="248"/>
      <c r="E26" s="248"/>
      <c r="F26" s="248"/>
      <c r="G26" s="248"/>
    </row>
    <row r="27" spans="2:7">
      <c r="B27" s="367" t="s">
        <v>296</v>
      </c>
      <c r="C27" s="367"/>
      <c r="D27" s="248"/>
      <c r="E27" s="248"/>
      <c r="F27" s="248"/>
      <c r="G27" s="248"/>
    </row>
    <row r="28" spans="2:7">
      <c r="B28" s="367" t="s">
        <v>297</v>
      </c>
      <c r="C28" s="367"/>
      <c r="D28" s="248"/>
      <c r="E28" s="248"/>
      <c r="F28" s="248"/>
      <c r="G28" s="248"/>
    </row>
    <row r="29" spans="2:7">
      <c r="B29" s="367" t="s">
        <v>298</v>
      </c>
      <c r="C29" s="367"/>
      <c r="D29" s="248"/>
      <c r="E29" s="248"/>
      <c r="F29" s="248"/>
      <c r="G29" s="248"/>
    </row>
    <row r="30" spans="2:7">
      <c r="B30" s="367" t="s">
        <v>65</v>
      </c>
      <c r="C30" s="367"/>
      <c r="D30" s="248"/>
      <c r="E30" s="248"/>
      <c r="F30" s="248"/>
      <c r="G30" s="248"/>
    </row>
    <row r="31" spans="2:7">
      <c r="B31" s="367" t="s">
        <v>308</v>
      </c>
      <c r="C31" s="367"/>
      <c r="D31" s="248"/>
      <c r="E31" s="248"/>
      <c r="F31" s="248"/>
      <c r="G31" s="248"/>
    </row>
    <row r="32" spans="2:7">
      <c r="B32" s="367" t="s">
        <v>107</v>
      </c>
      <c r="C32" s="367"/>
      <c r="D32" s="248"/>
      <c r="E32" s="248"/>
      <c r="F32" s="248"/>
      <c r="G32" s="248"/>
    </row>
    <row r="33" spans="2:7">
      <c r="B33" s="251" t="s">
        <v>42</v>
      </c>
      <c r="C33" s="251"/>
      <c r="D33" s="248"/>
      <c r="E33" s="248"/>
      <c r="F33" s="248"/>
      <c r="G33" s="248"/>
    </row>
    <row r="34" spans="2:7">
      <c r="B34" s="251"/>
      <c r="C34" s="251" t="s">
        <v>299</v>
      </c>
      <c r="D34" s="248"/>
      <c r="E34" s="248"/>
      <c r="F34" s="248"/>
      <c r="G34" s="248"/>
    </row>
    <row r="35" spans="2:7">
      <c r="B35" s="251"/>
      <c r="C35" s="251" t="s">
        <v>191</v>
      </c>
      <c r="D35" s="248"/>
      <c r="E35" s="248"/>
      <c r="F35" s="248"/>
      <c r="G35" s="248"/>
    </row>
    <row r="36" spans="2:7">
      <c r="B36" s="251"/>
      <c r="C36" s="251" t="s">
        <v>300</v>
      </c>
      <c r="D36" s="248"/>
      <c r="E36" s="248"/>
      <c r="F36" s="248"/>
      <c r="G36" s="248"/>
    </row>
    <row r="37" spans="2:7">
      <c r="B37" s="251"/>
      <c r="C37" s="251" t="s">
        <v>227</v>
      </c>
      <c r="D37" s="248"/>
      <c r="E37" s="248"/>
      <c r="F37" s="248"/>
      <c r="G37" s="248"/>
    </row>
    <row r="38" spans="2:7">
      <c r="B38" s="251"/>
      <c r="C38" s="251" t="s">
        <v>305</v>
      </c>
      <c r="D38" s="248"/>
      <c r="E38" s="248"/>
      <c r="F38" s="248"/>
      <c r="G38" s="248"/>
    </row>
    <row r="39" spans="2:7">
      <c r="B39" s="251"/>
      <c r="C39" s="251" t="s">
        <v>301</v>
      </c>
      <c r="D39" s="248"/>
      <c r="E39" s="248"/>
      <c r="F39" s="248"/>
      <c r="G39" s="248"/>
    </row>
    <row r="40" spans="2:7">
      <c r="B40" s="251"/>
      <c r="C40" s="301" t="s">
        <v>302</v>
      </c>
      <c r="D40" s="248"/>
      <c r="E40" s="248"/>
      <c r="F40" s="248"/>
      <c r="G40" s="248"/>
    </row>
    <row r="41" spans="2:7">
      <c r="B41" s="251"/>
      <c r="C41" s="301" t="s">
        <v>303</v>
      </c>
      <c r="D41" s="248"/>
      <c r="E41" s="248"/>
      <c r="F41" s="248"/>
      <c r="G41" s="248"/>
    </row>
    <row r="42" spans="2:7">
      <c r="B42" s="251" t="s">
        <v>43</v>
      </c>
      <c r="C42" s="251"/>
      <c r="D42" s="248"/>
      <c r="E42" s="248"/>
      <c r="F42" s="248"/>
      <c r="G42" s="248"/>
    </row>
    <row r="43" spans="2:7">
      <c r="B43" s="251"/>
      <c r="C43" s="251" t="s">
        <v>233</v>
      </c>
      <c r="D43" s="248"/>
      <c r="E43" s="248"/>
      <c r="F43" s="248"/>
      <c r="G43" s="248"/>
    </row>
    <row r="44" spans="2:7">
      <c r="B44" s="251"/>
      <c r="C44" s="251" t="s">
        <v>306</v>
      </c>
      <c r="D44" s="248"/>
      <c r="E44" s="248"/>
      <c r="F44" s="248"/>
      <c r="G44" s="248"/>
    </row>
    <row r="45" spans="2:7">
      <c r="B45" s="251"/>
      <c r="C45" s="301" t="s">
        <v>302</v>
      </c>
      <c r="D45" s="248"/>
      <c r="E45" s="248"/>
      <c r="F45" s="248"/>
      <c r="G45" s="248"/>
    </row>
    <row r="46" spans="2:7">
      <c r="B46" s="367" t="s">
        <v>304</v>
      </c>
      <c r="C46" s="367"/>
      <c r="D46" s="248"/>
      <c r="E46" s="248"/>
      <c r="F46" s="248"/>
      <c r="G46" s="248"/>
    </row>
    <row r="47" spans="2:7">
      <c r="B47" s="367" t="s">
        <v>293</v>
      </c>
      <c r="C47" s="367"/>
      <c r="D47" s="248"/>
      <c r="E47" s="248"/>
      <c r="F47" s="248"/>
      <c r="G47" s="248"/>
    </row>
    <row r="48" spans="2:7" ht="14.4">
      <c r="B48" s="250"/>
      <c r="D48" s="248"/>
      <c r="E48" s="248"/>
      <c r="F48" s="248"/>
      <c r="G48" s="248"/>
    </row>
    <row r="49" spans="2:7" ht="14.4">
      <c r="B49" s="250"/>
      <c r="D49" s="248"/>
      <c r="E49" s="248"/>
      <c r="F49" s="248"/>
      <c r="G49" s="248"/>
    </row>
    <row r="50" spans="2:7" ht="14.4">
      <c r="B50" s="250"/>
    </row>
    <row r="51" spans="2:7" ht="14.4">
      <c r="B51" s="250"/>
    </row>
    <row r="52" spans="2:7" ht="14.4">
      <c r="B52" s="250"/>
    </row>
    <row r="53" spans="2:7" ht="14.4">
      <c r="B53" s="250"/>
    </row>
    <row r="54" spans="2:7" ht="14.4">
      <c r="B54" s="250"/>
    </row>
    <row r="55" spans="2:7">
      <c r="B55" s="236"/>
    </row>
  </sheetData>
  <mergeCells count="12">
    <mergeCell ref="B7:G8"/>
    <mergeCell ref="B9:G9"/>
    <mergeCell ref="B47:C47"/>
    <mergeCell ref="B25:C25"/>
    <mergeCell ref="B26:C26"/>
    <mergeCell ref="B27:C27"/>
    <mergeCell ref="B28:C28"/>
    <mergeCell ref="B29:C29"/>
    <mergeCell ref="B30:C30"/>
    <mergeCell ref="B31:C31"/>
    <mergeCell ref="B46:C46"/>
    <mergeCell ref="B32:C32"/>
  </mergeCells>
  <hyperlinks>
    <hyperlink ref="B47:C47" location="'FITXES INDICADORS CAT'!A1" display="Fitxes indicadors CAT"/>
    <hyperlink ref="B26:C26" location="'DEMOGRAFIA I MERCAT LABORAL'!A1" display="Demografia i Mercat Laboral"/>
    <hyperlink ref="B27:C27" location="IPC!A1" display="Índex de Preus al Consum (IPC)"/>
    <hyperlink ref="B28:C28" location="'PREUS DELS CARBURANTS'!A1" display="Preus dels carburants"/>
    <hyperlink ref="B29:C29" location="'CONSUM I EMISSIONS CARBURANTS'!A1" display="Consum i emissions de carburants"/>
    <hyperlink ref="B30:C30" location="'MATRICULACIÓ VEHICLES'!A1" display="Matriculacions de vehicles"/>
    <hyperlink ref="B32:C32" location="'ALTRES INDICADORS'!A1" display="Altres indicadors"/>
    <hyperlink ref="C34" location="'AUTOPISTES PEATGE'!A1" display="Trànsit en autopistes de peatge "/>
    <hyperlink ref="C35" location="'VIES LLIURES DE PEATGE'!A1" display="Trànsit en vies lliures de peatge"/>
    <hyperlink ref="C36" location="TPC!A1" display="Transport públic col·lectiu (TPC)"/>
    <hyperlink ref="C39" location="'TRÀNSIT LLARGA DISTÀNCIA'!A1" display="Trànsit de llarga distància (Aeroport, Estació de Sants i Port)"/>
    <hyperlink ref="C40" location="'MOBILITAT VIATGERS'!A1" display="Gràfics Taxa de Variació Interanual"/>
    <hyperlink ref="C41" location="'MOBILITAT (no llarg recorregut)'!A1" display="Gràfics Taxa de Variació Interanual (sense llarg recorregut)"/>
    <hyperlink ref="C43" location="'MERCADERIES VEHICLES PESANTS'!A1" display="Trànsit de vehicles pesants en autopistes"/>
    <hyperlink ref="C44" location="'MERCADERIES FFCC, PORTS I AERO'!A1" display="Transport de Mercaderies al Port i l'Aeroport de Barcelona"/>
    <hyperlink ref="C45" location="'TAXA VARIACIÓ MERCADERIES'!A1" display="Gràfics Taxa de Variació Interanual"/>
    <hyperlink ref="B46:C46" location="SÍNTESI!A1" display="Síntesi dels principals indicadors"/>
    <hyperlink ref="B25:C25" location="'PRODUCTE INTERIOR BRUT'!A1" display="Producte Interior Brut"/>
    <hyperlink ref="C37" location="'ATM Àrea de BCN'!A1" display="ATM Barcelona"/>
    <hyperlink ref="C38" location="'Resta ATM''s'!A1" display="ATM Tarragona, ATM Lleida, ATM Girona"/>
    <hyperlink ref="B31:C31" location="'MATRICULACIÓ VEHICLES'!A1" display="Matriculacions de vehicles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3"/>
  <sheetViews>
    <sheetView showGridLines="0" topLeftCell="A4" zoomScaleNormal="100" workbookViewId="0">
      <selection activeCell="J23" sqref="B7:J23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6.109375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27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21" customHeight="1">
      <c r="B10" s="75" t="s">
        <v>60</v>
      </c>
      <c r="C10" s="99" t="s">
        <v>354</v>
      </c>
      <c r="D10" s="309">
        <v>41760.950617283954</v>
      </c>
      <c r="E10" s="309">
        <v>32701.897512967469</v>
      </c>
      <c r="F10" s="309">
        <v>9059.0531043164847</v>
      </c>
      <c r="G10" s="305">
        <v>0.27701918828178851</v>
      </c>
      <c r="H10" s="99" t="s">
        <v>155</v>
      </c>
      <c r="I10" s="377" t="s">
        <v>264</v>
      </c>
      <c r="J10" s="302" t="str">
        <f>IF(G10&lt;-0.5%,"f",IF(G10&lt;0.5%,"=","g"))</f>
        <v>g</v>
      </c>
    </row>
    <row r="11" spans="2:11" ht="21" customHeight="1">
      <c r="B11" s="84" t="s">
        <v>61</v>
      </c>
      <c r="C11" s="66" t="s">
        <v>339</v>
      </c>
      <c r="D11" s="296">
        <v>28318.358904109598</v>
      </c>
      <c r="E11" s="68">
        <v>22612.666493233435</v>
      </c>
      <c r="F11" s="68">
        <v>5705.6924108761632</v>
      </c>
      <c r="G11" s="306">
        <v>0.2523228480189863</v>
      </c>
      <c r="H11" s="102" t="s">
        <v>156</v>
      </c>
      <c r="I11" s="377"/>
      <c r="J11" s="302" t="str">
        <f t="shared" ref="J11:J23" si="0">IF(G11&lt;-0.5%,"f",IF(G11&lt;0.5%,"=","g"))</f>
        <v>g</v>
      </c>
    </row>
    <row r="12" spans="2:11" ht="21" customHeight="1">
      <c r="B12" s="75" t="s">
        <v>62</v>
      </c>
      <c r="C12" s="60" t="s">
        <v>354</v>
      </c>
      <c r="D12" s="62">
        <v>58267.679012345681</v>
      </c>
      <c r="E12" s="62">
        <v>48089.372895787972</v>
      </c>
      <c r="F12" s="62">
        <v>10178.306116557709</v>
      </c>
      <c r="G12" s="305">
        <v>0.21165395811283716</v>
      </c>
      <c r="H12" s="99" t="s">
        <v>153</v>
      </c>
      <c r="I12" s="377"/>
      <c r="J12" s="302" t="str">
        <f t="shared" si="0"/>
        <v>g</v>
      </c>
    </row>
    <row r="13" spans="2:11" ht="21" customHeight="1">
      <c r="B13" s="84" t="s">
        <v>63</v>
      </c>
      <c r="C13" s="66" t="s">
        <v>354</v>
      </c>
      <c r="D13" s="68">
        <v>48356.559670781891</v>
      </c>
      <c r="E13" s="68">
        <v>39663.01215800301</v>
      </c>
      <c r="F13" s="68">
        <v>8693.5475127788814</v>
      </c>
      <c r="G13" s="306">
        <v>0.21918525698822244</v>
      </c>
      <c r="H13" s="102" t="s">
        <v>154</v>
      </c>
      <c r="I13" s="377"/>
      <c r="J13" s="302" t="str">
        <f t="shared" si="0"/>
        <v>g</v>
      </c>
    </row>
    <row r="14" spans="2:11" ht="21" customHeight="1">
      <c r="B14" s="75" t="s">
        <v>64</v>
      </c>
      <c r="C14" s="60" t="s">
        <v>339</v>
      </c>
      <c r="D14" s="62">
        <v>23055.909589013703</v>
      </c>
      <c r="E14" s="62">
        <v>18701.715846942618</v>
      </c>
      <c r="F14" s="62">
        <v>4354.1937420710856</v>
      </c>
      <c r="G14" s="305">
        <v>0.23282322208862527</v>
      </c>
      <c r="H14" s="99" t="s">
        <v>152</v>
      </c>
      <c r="I14" s="377"/>
      <c r="J14" s="302" t="str">
        <f t="shared" si="0"/>
        <v>g</v>
      </c>
    </row>
    <row r="15" spans="2:11" ht="21" customHeight="1">
      <c r="B15" s="84" t="s">
        <v>168</v>
      </c>
      <c r="C15" s="66" t="s">
        <v>354</v>
      </c>
      <c r="D15" s="68">
        <v>62565.193415637863</v>
      </c>
      <c r="E15" s="68">
        <v>49709.979452164444</v>
      </c>
      <c r="F15" s="68">
        <v>12855.213963473419</v>
      </c>
      <c r="G15" s="306">
        <v>0.25860429042912592</v>
      </c>
      <c r="H15" s="102" t="s">
        <v>154</v>
      </c>
      <c r="I15" s="377"/>
      <c r="J15" s="302" t="str">
        <f t="shared" si="0"/>
        <v>g</v>
      </c>
    </row>
    <row r="16" spans="2:11" ht="21" customHeight="1">
      <c r="B16" s="75" t="s">
        <v>169</v>
      </c>
      <c r="C16" s="60" t="s">
        <v>354</v>
      </c>
      <c r="D16" s="62">
        <v>11813.160493827158</v>
      </c>
      <c r="E16" s="62">
        <v>9867.7665595382932</v>
      </c>
      <c r="F16" s="62">
        <v>1945.3939342888643</v>
      </c>
      <c r="G16" s="305">
        <v>0.19714632714009883</v>
      </c>
      <c r="H16" s="99" t="s">
        <v>204</v>
      </c>
      <c r="I16" s="377"/>
      <c r="J16" s="302" t="str">
        <f t="shared" si="0"/>
        <v>g</v>
      </c>
    </row>
    <row r="17" spans="2:10" ht="21" customHeight="1">
      <c r="B17" s="84" t="s">
        <v>170</v>
      </c>
      <c r="C17" s="66" t="s">
        <v>339</v>
      </c>
      <c r="D17" s="68">
        <v>13554.619178082199</v>
      </c>
      <c r="E17" s="68">
        <v>10329.497082652941</v>
      </c>
      <c r="F17" s="68">
        <v>3225.1220954292585</v>
      </c>
      <c r="G17" s="306">
        <v>0.31222450324763984</v>
      </c>
      <c r="H17" s="102" t="s">
        <v>156</v>
      </c>
      <c r="I17" s="377"/>
      <c r="J17" s="302" t="str">
        <f t="shared" si="0"/>
        <v>g</v>
      </c>
    </row>
    <row r="18" spans="2:10" ht="21" customHeight="1">
      <c r="B18" s="75" t="s">
        <v>337</v>
      </c>
      <c r="C18" s="60" t="s">
        <v>339</v>
      </c>
      <c r="D18" s="62">
        <v>2116.9916569712891</v>
      </c>
      <c r="E18" s="62">
        <v>1608.0983606557377</v>
      </c>
      <c r="F18" s="62">
        <v>508.89329631555142</v>
      </c>
      <c r="G18" s="305">
        <v>0.31645657303452435</v>
      </c>
      <c r="H18" s="99" t="s">
        <v>205</v>
      </c>
      <c r="I18" s="377"/>
      <c r="J18" s="302" t="str">
        <f t="shared" si="0"/>
        <v>g</v>
      </c>
    </row>
    <row r="19" spans="2:10" ht="21" customHeight="1">
      <c r="B19" s="84" t="s">
        <v>171</v>
      </c>
      <c r="C19" s="66" t="s">
        <v>339</v>
      </c>
      <c r="D19" s="68">
        <v>13215.784</v>
      </c>
      <c r="E19" s="68">
        <v>10690.439890710382</v>
      </c>
      <c r="F19" s="68">
        <v>2525.3441092896173</v>
      </c>
      <c r="G19" s="306">
        <v>0.23622452725112386</v>
      </c>
      <c r="H19" s="102" t="s">
        <v>205</v>
      </c>
      <c r="I19" s="377"/>
      <c r="J19" s="302" t="str">
        <f t="shared" si="0"/>
        <v>g</v>
      </c>
    </row>
    <row r="20" spans="2:10" ht="21" customHeight="1">
      <c r="B20" s="75" t="s">
        <v>172</v>
      </c>
      <c r="C20" s="60" t="s">
        <v>339</v>
      </c>
      <c r="D20" s="62">
        <v>6003.0328766301373</v>
      </c>
      <c r="E20" s="62">
        <v>4868.1967212595628</v>
      </c>
      <c r="F20" s="62">
        <v>1134.8361553705745</v>
      </c>
      <c r="G20" s="305">
        <v>0.23311222211187776</v>
      </c>
      <c r="H20" s="99" t="s">
        <v>208</v>
      </c>
      <c r="I20" s="377"/>
      <c r="J20" s="302" t="str">
        <f t="shared" si="0"/>
        <v>g</v>
      </c>
    </row>
    <row r="21" spans="2:10" ht="21" customHeight="1">
      <c r="B21" s="84" t="s">
        <v>173</v>
      </c>
      <c r="C21" s="66" t="s">
        <v>354</v>
      </c>
      <c r="D21" s="68">
        <v>7065.9382716049377</v>
      </c>
      <c r="E21" s="68">
        <v>5220.4426109439037</v>
      </c>
      <c r="F21" s="68">
        <v>1845.495660661034</v>
      </c>
      <c r="G21" s="306">
        <v>0.35351325513898368</v>
      </c>
      <c r="H21" s="102" t="s">
        <v>207</v>
      </c>
      <c r="I21" s="377"/>
      <c r="J21" s="302" t="str">
        <f t="shared" si="0"/>
        <v>g</v>
      </c>
    </row>
    <row r="22" spans="2:10" ht="21" customHeight="1">
      <c r="B22" s="75" t="s">
        <v>174</v>
      </c>
      <c r="C22" s="60" t="s">
        <v>18</v>
      </c>
      <c r="D22" s="62" t="s">
        <v>18</v>
      </c>
      <c r="E22" s="62" t="s">
        <v>18</v>
      </c>
      <c r="F22" s="62" t="s">
        <v>18</v>
      </c>
      <c r="G22" s="305" t="s">
        <v>18</v>
      </c>
      <c r="H22" s="99" t="s">
        <v>206</v>
      </c>
      <c r="I22" s="377"/>
      <c r="J22" s="302" t="str">
        <f t="shared" si="0"/>
        <v>g</v>
      </c>
    </row>
    <row r="23" spans="2:10" ht="21" customHeight="1">
      <c r="B23" s="71" t="s">
        <v>0</v>
      </c>
      <c r="C23" s="256" t="s">
        <v>355</v>
      </c>
      <c r="D23" s="96">
        <v>316094.17768628837</v>
      </c>
      <c r="E23" s="96">
        <v>254063.08558485971</v>
      </c>
      <c r="F23" s="96">
        <v>62031.092101428658</v>
      </c>
      <c r="G23" s="73">
        <v>0.24415625732731505</v>
      </c>
      <c r="H23" s="73" t="s">
        <v>21</v>
      </c>
      <c r="I23" s="378"/>
      <c r="J23" s="216" t="str">
        <f t="shared" si="0"/>
        <v>g</v>
      </c>
    </row>
  </sheetData>
  <mergeCells count="9">
    <mergeCell ref="I10:I2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showGridLines="0" zoomScale="115" zoomScaleNormal="115" workbookViewId="0">
      <selection activeCell="H25" sqref="H25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202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9.5" customHeight="1">
      <c r="B10" s="75" t="s">
        <v>284</v>
      </c>
      <c r="C10" s="99" t="s">
        <v>339</v>
      </c>
      <c r="D10" s="309">
        <v>24253.767123287671</v>
      </c>
      <c r="E10" s="309">
        <v>20101.409836065573</v>
      </c>
      <c r="F10" s="309">
        <v>4152.3572872220975</v>
      </c>
      <c r="G10" s="305">
        <v>0.20657045058461598</v>
      </c>
      <c r="H10" s="99" t="s">
        <v>209</v>
      </c>
      <c r="I10" s="377" t="s">
        <v>184</v>
      </c>
      <c r="J10" s="43" t="str">
        <f t="shared" ref="J10:J18" si="0">IF(G10&lt;-0.5%,"f",IF(G10&lt;0.5%,"=","g"))</f>
        <v>g</v>
      </c>
    </row>
    <row r="11" spans="2:11" ht="16.8">
      <c r="B11" s="84" t="s">
        <v>203</v>
      </c>
      <c r="C11" s="66" t="s">
        <v>339</v>
      </c>
      <c r="D11" s="296">
        <v>12449.704109589042</v>
      </c>
      <c r="E11" s="68">
        <v>10226.835772833723</v>
      </c>
      <c r="F11" s="68">
        <v>2222.8683367553185</v>
      </c>
      <c r="G11" s="306">
        <v>0.21735641269023631</v>
      </c>
      <c r="H11" s="102" t="s">
        <v>210</v>
      </c>
      <c r="I11" s="375"/>
      <c r="J11" s="302" t="str">
        <f t="shared" si="0"/>
        <v>g</v>
      </c>
    </row>
    <row r="12" spans="2:11" ht="16.8">
      <c r="B12" s="75" t="s">
        <v>176</v>
      </c>
      <c r="C12" s="60" t="s">
        <v>339</v>
      </c>
      <c r="D12" s="62">
        <v>13857.079452054795</v>
      </c>
      <c r="E12" s="62">
        <v>11615.538251366121</v>
      </c>
      <c r="F12" s="62">
        <v>2241.5412006886745</v>
      </c>
      <c r="G12" s="305">
        <v>0.19297781576545048</v>
      </c>
      <c r="H12" s="99" t="s">
        <v>211</v>
      </c>
      <c r="I12" s="375"/>
      <c r="J12" s="302" t="str">
        <f t="shared" si="0"/>
        <v>g</v>
      </c>
    </row>
    <row r="13" spans="2:11" ht="16.8">
      <c r="B13" s="84" t="s">
        <v>177</v>
      </c>
      <c r="C13" s="66" t="s">
        <v>339</v>
      </c>
      <c r="D13" s="68">
        <v>40475.147945205477</v>
      </c>
      <c r="E13" s="68">
        <v>33805.346994535517</v>
      </c>
      <c r="F13" s="68">
        <v>6669.80095066996</v>
      </c>
      <c r="G13" s="306">
        <v>0.19730017715091352</v>
      </c>
      <c r="H13" s="102" t="s">
        <v>212</v>
      </c>
      <c r="I13" s="375"/>
      <c r="J13" s="302" t="str">
        <f t="shared" si="0"/>
        <v>g</v>
      </c>
    </row>
    <row r="14" spans="2:11" ht="16.8">
      <c r="B14" s="75" t="s">
        <v>178</v>
      </c>
      <c r="C14" s="60" t="s">
        <v>339</v>
      </c>
      <c r="D14" s="62">
        <v>4965.0383561643839</v>
      </c>
      <c r="E14" s="62">
        <v>3817.7540983606559</v>
      </c>
      <c r="F14" s="62">
        <v>1147.284257803728</v>
      </c>
      <c r="G14" s="305">
        <v>0.3005128743876857</v>
      </c>
      <c r="H14" s="99" t="s">
        <v>213</v>
      </c>
      <c r="I14" s="375"/>
      <c r="J14" s="302" t="str">
        <f t="shared" si="0"/>
        <v>g</v>
      </c>
    </row>
    <row r="15" spans="2:11" ht="16.8">
      <c r="B15" s="84" t="s">
        <v>179</v>
      </c>
      <c r="C15" s="66" t="s">
        <v>339</v>
      </c>
      <c r="D15" s="68">
        <v>11259.756164383562</v>
      </c>
      <c r="E15" s="68">
        <v>8903.4453551912575</v>
      </c>
      <c r="F15" s="68">
        <v>2356.3108091923041</v>
      </c>
      <c r="G15" s="306">
        <v>0.26465157196909495</v>
      </c>
      <c r="H15" s="102" t="s">
        <v>205</v>
      </c>
      <c r="I15" s="375"/>
      <c r="J15" s="302" t="str">
        <f t="shared" si="0"/>
        <v>g</v>
      </c>
    </row>
    <row r="16" spans="2:11" ht="16.8">
      <c r="B16" s="95" t="s">
        <v>181</v>
      </c>
      <c r="C16" s="60" t="s">
        <v>339</v>
      </c>
      <c r="D16" s="62">
        <v>11281.553424657533</v>
      </c>
      <c r="E16" s="62">
        <v>8754.8524590163943</v>
      </c>
      <c r="F16" s="62">
        <v>2526.7009656411392</v>
      </c>
      <c r="G16" s="305">
        <v>0.28860577348039218</v>
      </c>
      <c r="H16" s="99" t="s">
        <v>214</v>
      </c>
      <c r="I16" s="375"/>
      <c r="J16" s="302" t="str">
        <f t="shared" si="0"/>
        <v>g</v>
      </c>
    </row>
    <row r="17" spans="2:11" ht="16.8">
      <c r="B17" s="84" t="s">
        <v>180</v>
      </c>
      <c r="C17" s="66" t="s">
        <v>339</v>
      </c>
      <c r="D17" s="68">
        <v>22542.032876712328</v>
      </c>
      <c r="E17" s="68">
        <v>17231.920765027324</v>
      </c>
      <c r="F17" s="68">
        <v>5310.1121116850045</v>
      </c>
      <c r="G17" s="306">
        <v>0.30815555526822225</v>
      </c>
      <c r="H17" s="102" t="s">
        <v>215</v>
      </c>
      <c r="I17" s="375"/>
      <c r="J17" s="302" t="str">
        <f t="shared" si="0"/>
        <v>g</v>
      </c>
    </row>
    <row r="18" spans="2:11" ht="16.8">
      <c r="B18" s="71" t="s">
        <v>0</v>
      </c>
      <c r="C18" s="256" t="s">
        <v>339</v>
      </c>
      <c r="D18" s="96">
        <v>141084.07945205481</v>
      </c>
      <c r="E18" s="96">
        <v>114457.10353239658</v>
      </c>
      <c r="F18" s="96">
        <v>26626.975919658231</v>
      </c>
      <c r="G18" s="73">
        <v>0.23263716360008702</v>
      </c>
      <c r="H18" s="73" t="s">
        <v>21</v>
      </c>
      <c r="I18" s="375"/>
      <c r="J18" s="216" t="str">
        <f t="shared" si="0"/>
        <v>g</v>
      </c>
      <c r="K18" s="299"/>
    </row>
  </sheetData>
  <mergeCells count="9">
    <mergeCell ref="I10:I1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topLeftCell="A6" zoomScale="115" zoomScaleNormal="115" workbookViewId="0">
      <selection activeCell="B20" sqref="B20:J28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270</v>
      </c>
      <c r="C7" s="27"/>
      <c r="D7" s="6"/>
      <c r="E7" s="49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8.75" customHeight="1">
      <c r="B10" s="298" t="s">
        <v>224</v>
      </c>
      <c r="C10" s="303" t="s">
        <v>339</v>
      </c>
      <c r="D10" s="300">
        <v>717.93613914047626</v>
      </c>
      <c r="E10" s="300">
        <v>565.63418454999987</v>
      </c>
      <c r="F10" s="319">
        <v>152.30195459047638</v>
      </c>
      <c r="G10" s="52">
        <v>0.26925875194697224</v>
      </c>
      <c r="H10" s="337" t="s">
        <v>59</v>
      </c>
      <c r="I10" s="338" t="s">
        <v>227</v>
      </c>
      <c r="J10" s="187" t="str">
        <f>IF(G10&lt;-0.5%,"f",IF(G10&lt;0.5%,"=","g"))</f>
        <v>g</v>
      </c>
    </row>
    <row r="11" spans="2:11" ht="18.75" customHeight="1">
      <c r="B11" s="278" t="s">
        <v>223</v>
      </c>
      <c r="C11" s="304" t="s">
        <v>339</v>
      </c>
      <c r="D11" s="281">
        <v>14.64611</v>
      </c>
      <c r="E11" s="281">
        <v>10.831638</v>
      </c>
      <c r="F11" s="320">
        <v>3.8144720000000003</v>
      </c>
      <c r="G11" s="54">
        <v>0.35216021805750897</v>
      </c>
      <c r="H11" s="339" t="s">
        <v>167</v>
      </c>
      <c r="I11" s="340" t="s">
        <v>229</v>
      </c>
      <c r="J11" s="187" t="str">
        <f t="shared" ref="J11:J17" si="0">IF(G11&lt;-0.5%,"f",IF(G11&lt;0.5%,"=","g"))</f>
        <v>g</v>
      </c>
    </row>
    <row r="12" spans="2:11" ht="18" customHeight="1">
      <c r="B12" s="55" t="s">
        <v>225</v>
      </c>
      <c r="C12" s="331" t="s">
        <v>339</v>
      </c>
      <c r="D12" s="56">
        <v>5.7138489999999997</v>
      </c>
      <c r="E12" s="56">
        <v>4.1859000000000002</v>
      </c>
      <c r="F12" s="56">
        <v>1.5279489999999996</v>
      </c>
      <c r="G12" s="185">
        <v>0.36502281468740283</v>
      </c>
      <c r="H12" s="341" t="s">
        <v>183</v>
      </c>
      <c r="I12" s="342" t="s">
        <v>229</v>
      </c>
      <c r="J12" s="187" t="str">
        <f t="shared" si="0"/>
        <v>g</v>
      </c>
    </row>
    <row r="13" spans="2:11" ht="18.75" customHeight="1">
      <c r="B13" s="57" t="s">
        <v>226</v>
      </c>
      <c r="C13" s="332" t="s">
        <v>339</v>
      </c>
      <c r="D13" s="58">
        <v>6.1155120000000007</v>
      </c>
      <c r="E13" s="58">
        <v>4.6306569999999994</v>
      </c>
      <c r="F13" s="58">
        <v>1.4848550000000014</v>
      </c>
      <c r="G13" s="186">
        <v>0.32065752224792332</v>
      </c>
      <c r="H13" s="343" t="s">
        <v>182</v>
      </c>
      <c r="I13" s="344" t="s">
        <v>229</v>
      </c>
      <c r="J13" s="187" t="str">
        <f t="shared" si="0"/>
        <v>g</v>
      </c>
    </row>
    <row r="14" spans="2:11">
      <c r="B14" s="95" t="s">
        <v>228</v>
      </c>
      <c r="C14" s="60" t="s">
        <v>339</v>
      </c>
      <c r="D14" s="61" t="s">
        <v>247</v>
      </c>
      <c r="E14" s="61" t="s">
        <v>247</v>
      </c>
      <c r="F14" s="62" t="s">
        <v>18</v>
      </c>
      <c r="G14" s="305" t="s">
        <v>18</v>
      </c>
      <c r="H14" s="99" t="s">
        <v>21</v>
      </c>
      <c r="I14" s="109" t="s">
        <v>229</v>
      </c>
      <c r="J14" s="328" t="s">
        <v>18</v>
      </c>
    </row>
    <row r="15" spans="2:11" ht="16.2">
      <c r="B15" s="204" t="s">
        <v>342</v>
      </c>
      <c r="C15" s="66" t="s">
        <v>339</v>
      </c>
      <c r="D15" s="67">
        <v>5.8391440000000001</v>
      </c>
      <c r="E15" s="67">
        <v>4.4880490000000002</v>
      </c>
      <c r="F15" s="67">
        <v>1.3510949999999999</v>
      </c>
      <c r="G15" s="306">
        <v>0.30104283620789341</v>
      </c>
      <c r="H15" s="102" t="s">
        <v>21</v>
      </c>
      <c r="I15" s="110" t="s">
        <v>229</v>
      </c>
      <c r="J15" s="187" t="str">
        <f t="shared" si="0"/>
        <v>g</v>
      </c>
    </row>
    <row r="16" spans="2:11" ht="76.8" hidden="1">
      <c r="B16" s="70" t="s">
        <v>185</v>
      </c>
      <c r="C16" s="60" t="s">
        <v>339</v>
      </c>
      <c r="D16" s="214"/>
      <c r="E16" s="61" t="s">
        <v>247</v>
      </c>
      <c r="F16" s="62" t="e">
        <v>#VALUE!</v>
      </c>
      <c r="G16" s="63" t="e">
        <v>#VALUE!</v>
      </c>
      <c r="H16" s="99" t="s">
        <v>21</v>
      </c>
      <c r="I16" s="109" t="s">
        <v>162</v>
      </c>
      <c r="J16" s="187" t="e">
        <f t="shared" si="0"/>
        <v>#VALUE!</v>
      </c>
    </row>
    <row r="17" spans="2:10" ht="16.2">
      <c r="B17" s="71" t="s">
        <v>343</v>
      </c>
      <c r="C17" s="256" t="s">
        <v>339</v>
      </c>
      <c r="D17" s="72">
        <v>750.25075414047626</v>
      </c>
      <c r="E17" s="72">
        <v>589.77042854999991</v>
      </c>
      <c r="F17" s="72">
        <v>160.48032559047635</v>
      </c>
      <c r="G17" s="73">
        <v>0.27210642958995201</v>
      </c>
      <c r="H17" s="73" t="s">
        <v>21</v>
      </c>
      <c r="I17" s="74"/>
      <c r="J17" s="325" t="str">
        <f t="shared" si="0"/>
        <v>g</v>
      </c>
    </row>
    <row r="18" spans="2:10">
      <c r="B18" s="13" t="s">
        <v>344</v>
      </c>
      <c r="C18" s="31"/>
      <c r="D18" s="32"/>
      <c r="E18" s="32"/>
      <c r="F18" s="33"/>
      <c r="G18" s="9"/>
      <c r="H18" s="9"/>
      <c r="I18" s="34"/>
      <c r="J18" s="43"/>
    </row>
    <row r="20" spans="2:10">
      <c r="B20" s="6" t="s">
        <v>273</v>
      </c>
      <c r="C20" s="27"/>
      <c r="D20" s="6"/>
      <c r="E20" s="49"/>
      <c r="F20" s="7"/>
      <c r="G20" s="7"/>
      <c r="H20" s="7"/>
      <c r="I20" s="11"/>
      <c r="J20" s="43"/>
    </row>
    <row r="21" spans="2:10">
      <c r="B21" s="370"/>
      <c r="C21" s="372" t="s">
        <v>44</v>
      </c>
      <c r="D21" s="372">
        <v>2021</v>
      </c>
      <c r="E21" s="372">
        <v>2020</v>
      </c>
      <c r="F21" s="370" t="s">
        <v>349</v>
      </c>
      <c r="G21" s="370"/>
      <c r="H21" s="370" t="s">
        <v>20</v>
      </c>
      <c r="I21" s="372" t="s">
        <v>28</v>
      </c>
      <c r="J21" s="43"/>
    </row>
    <row r="22" spans="2:10" ht="26.4">
      <c r="B22" s="371"/>
      <c r="C22" s="372"/>
      <c r="D22" s="372"/>
      <c r="E22" s="372"/>
      <c r="F22" s="348" t="s">
        <v>16</v>
      </c>
      <c r="G22" s="348" t="s">
        <v>17</v>
      </c>
      <c r="H22" s="370"/>
      <c r="I22" s="372"/>
      <c r="J22" s="43"/>
    </row>
    <row r="23" spans="2:10" ht="16.2">
      <c r="B23" s="95" t="s">
        <v>271</v>
      </c>
      <c r="C23" s="60" t="s">
        <v>339</v>
      </c>
      <c r="D23" s="62">
        <v>366168.16500000004</v>
      </c>
      <c r="E23" s="62">
        <v>327389.5</v>
      </c>
      <c r="F23" s="62">
        <v>38778.665000000037</v>
      </c>
      <c r="G23" s="63">
        <v>0.11844810233681913</v>
      </c>
      <c r="H23" s="99" t="s">
        <v>59</v>
      </c>
      <c r="I23" s="109" t="s">
        <v>162</v>
      </c>
      <c r="J23" s="187" t="str">
        <f>IF(G23&lt;-0.5%,"f",IF(G23&lt;0.5%,"=","g"))</f>
        <v>g</v>
      </c>
    </row>
    <row r="24" spans="2:10" ht="16.2">
      <c r="B24" s="204" t="s">
        <v>282</v>
      </c>
      <c r="C24" s="66" t="s">
        <v>339</v>
      </c>
      <c r="D24" s="68">
        <v>29381.35</v>
      </c>
      <c r="E24" s="68">
        <v>26771</v>
      </c>
      <c r="F24" s="68">
        <v>2610.3499999999985</v>
      </c>
      <c r="G24" s="69">
        <v>9.7506630308916264E-2</v>
      </c>
      <c r="H24" s="102" t="s">
        <v>167</v>
      </c>
      <c r="I24" s="110" t="s">
        <v>162</v>
      </c>
      <c r="J24" s="187" t="str">
        <f>IF(G24&lt;-0.5%,"f",IF(G24&lt;0.5%,"=","g"))</f>
        <v>g</v>
      </c>
    </row>
    <row r="25" spans="2:10" ht="16.2">
      <c r="B25" s="95" t="s">
        <v>283</v>
      </c>
      <c r="C25" s="60" t="s">
        <v>339</v>
      </c>
      <c r="D25" s="62">
        <v>62833.81500000001</v>
      </c>
      <c r="E25" s="62">
        <v>50043</v>
      </c>
      <c r="F25" s="62">
        <v>12790.81500000001</v>
      </c>
      <c r="G25" s="63">
        <v>0.255596487021162</v>
      </c>
      <c r="H25" s="99" t="s">
        <v>182</v>
      </c>
      <c r="I25" s="109" t="s">
        <v>162</v>
      </c>
      <c r="J25" s="187" t="str">
        <f>IF(G25&lt;-0.5%,"f",IF(G25&lt;0.5%,"=","g"))</f>
        <v>g</v>
      </c>
    </row>
    <row r="26" spans="2:10" ht="16.2">
      <c r="B26" s="204" t="s">
        <v>272</v>
      </c>
      <c r="C26" s="66" t="s">
        <v>339</v>
      </c>
      <c r="D26" s="68">
        <v>314966.67</v>
      </c>
      <c r="E26" s="68">
        <v>292457.5</v>
      </c>
      <c r="F26" s="68">
        <v>22509.169999999984</v>
      </c>
      <c r="G26" s="69">
        <v>7.6965610387834005E-2</v>
      </c>
      <c r="H26" s="102" t="s">
        <v>183</v>
      </c>
      <c r="I26" s="110" t="s">
        <v>162</v>
      </c>
      <c r="J26" s="187" t="str">
        <f>IF(G26&lt;-0.5%,"f",IF(G26&lt;0.5%,"=","g"))</f>
        <v>g</v>
      </c>
    </row>
    <row r="27" spans="2:10" ht="16.2">
      <c r="B27" s="71" t="s">
        <v>51</v>
      </c>
      <c r="C27" s="81" t="s">
        <v>339</v>
      </c>
      <c r="D27" s="96">
        <v>773350</v>
      </c>
      <c r="E27" s="96">
        <v>696661</v>
      </c>
      <c r="F27" s="96">
        <v>76689</v>
      </c>
      <c r="G27" s="73">
        <v>0.11008079970028462</v>
      </c>
      <c r="H27" s="73" t="s">
        <v>21</v>
      </c>
      <c r="I27" s="74" t="s">
        <v>162</v>
      </c>
      <c r="J27" s="325" t="str">
        <f>IF(G27&lt;-0.5%,"f",IF(G27&lt;0.5%,"=","g"))</f>
        <v>g</v>
      </c>
    </row>
    <row r="28" spans="2:10">
      <c r="B28" s="50" t="s">
        <v>281</v>
      </c>
      <c r="C28" s="31"/>
      <c r="D28" s="32"/>
      <c r="E28" s="32"/>
      <c r="F28" s="33"/>
      <c r="G28" s="9"/>
      <c r="H28" s="9"/>
      <c r="I28" s="34"/>
      <c r="J28" s="43"/>
    </row>
  </sheetData>
  <mergeCells count="15">
    <mergeCell ref="I21:I22"/>
    <mergeCell ref="B21:B22"/>
    <mergeCell ref="C21:C22"/>
    <mergeCell ref="D21:D22"/>
    <mergeCell ref="E21:E22"/>
    <mergeCell ref="F21:G21"/>
    <mergeCell ref="H21:H22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topLeftCell="A4" zoomScaleNormal="100" workbookViewId="0">
      <selection activeCell="J28" sqref="B7:J28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230</v>
      </c>
      <c r="C7" s="31"/>
      <c r="D7" s="32"/>
      <c r="E7" s="184"/>
      <c r="F7" s="33"/>
      <c r="G7" s="9"/>
      <c r="H7" s="9"/>
      <c r="I7" s="34"/>
      <c r="J7" s="43"/>
    </row>
    <row r="8" spans="2:11" ht="12.75" customHeight="1">
      <c r="B8" s="381" t="s">
        <v>276</v>
      </c>
      <c r="C8" s="380" t="s">
        <v>44</v>
      </c>
      <c r="D8" s="383">
        <v>2021</v>
      </c>
      <c r="E8" s="383">
        <v>2020</v>
      </c>
      <c r="F8" s="384" t="s">
        <v>349</v>
      </c>
      <c r="G8" s="384"/>
      <c r="H8" s="379" t="s">
        <v>20</v>
      </c>
      <c r="I8" s="380" t="s">
        <v>28</v>
      </c>
      <c r="J8" s="43"/>
    </row>
    <row r="9" spans="2:11" ht="26.4">
      <c r="B9" s="382"/>
      <c r="C9" s="380"/>
      <c r="D9" s="383"/>
      <c r="E9" s="383"/>
      <c r="F9" s="352" t="s">
        <v>16</v>
      </c>
      <c r="G9" s="352" t="s">
        <v>17</v>
      </c>
      <c r="H9" s="379"/>
      <c r="I9" s="380"/>
      <c r="J9" s="43"/>
    </row>
    <row r="10" spans="2:11" ht="16.2">
      <c r="B10" s="295" t="s">
        <v>11</v>
      </c>
      <c r="C10" s="308" t="s">
        <v>339</v>
      </c>
      <c r="D10" s="111">
        <v>278.20304800000002</v>
      </c>
      <c r="E10" s="111">
        <v>217.93013399999998</v>
      </c>
      <c r="F10" s="111">
        <v>60.272914000000043</v>
      </c>
      <c r="G10" s="88">
        <v>0.27656989372566554</v>
      </c>
      <c r="H10" s="89" t="s">
        <v>276</v>
      </c>
      <c r="I10" s="226" t="s">
        <v>4</v>
      </c>
      <c r="J10" s="187" t="str">
        <f>IF(G10&lt;-0.5%,"f",IF(G10&lt;0.5%,"=","g"))</f>
        <v>g</v>
      </c>
    </row>
    <row r="11" spans="2:11" ht="16.2">
      <c r="B11" s="277" t="s">
        <v>12</v>
      </c>
      <c r="C11" s="311" t="s">
        <v>339</v>
      </c>
      <c r="D11" s="113">
        <v>147.26648499999999</v>
      </c>
      <c r="E11" s="113">
        <v>115.46359200000001</v>
      </c>
      <c r="F11" s="113">
        <v>31.802892999999983</v>
      </c>
      <c r="G11" s="114">
        <v>0.27543654626646275</v>
      </c>
      <c r="H11" s="115" t="s">
        <v>276</v>
      </c>
      <c r="I11" s="227" t="s">
        <v>4</v>
      </c>
      <c r="J11" s="187" t="str">
        <f t="shared" ref="J11:J20" si="0">IF(G11&lt;-0.5%,"f",IF(G11&lt;0.5%,"=","g"))</f>
        <v>g</v>
      </c>
    </row>
    <row r="12" spans="2:11" ht="16.2">
      <c r="B12" s="116" t="s">
        <v>13</v>
      </c>
      <c r="C12" s="308" t="s">
        <v>339</v>
      </c>
      <c r="D12" s="111">
        <v>425.46953299999996</v>
      </c>
      <c r="E12" s="111">
        <v>333.39372600000002</v>
      </c>
      <c r="F12" s="111">
        <v>92.075806999999941</v>
      </c>
      <c r="G12" s="88">
        <v>0.27617738373396961</v>
      </c>
      <c r="H12" s="308" t="s">
        <v>276</v>
      </c>
      <c r="I12" s="226" t="s">
        <v>4</v>
      </c>
      <c r="J12" s="187" t="str">
        <f t="shared" si="0"/>
        <v>g</v>
      </c>
    </row>
    <row r="13" spans="2:11" ht="16.2">
      <c r="B13" s="261" t="s">
        <v>317</v>
      </c>
      <c r="C13" s="311" t="s">
        <v>339</v>
      </c>
      <c r="D13" s="113">
        <v>69.688496000000001</v>
      </c>
      <c r="E13" s="113">
        <v>55.817674000000011</v>
      </c>
      <c r="F13" s="113">
        <v>13.87082199999999</v>
      </c>
      <c r="G13" s="114">
        <v>0.24850232920848669</v>
      </c>
      <c r="H13" s="311" t="s">
        <v>276</v>
      </c>
      <c r="I13" s="227" t="s">
        <v>4</v>
      </c>
      <c r="J13" s="187" t="str">
        <f t="shared" si="0"/>
        <v>g</v>
      </c>
    </row>
    <row r="14" spans="2:11" ht="16.2">
      <c r="B14" s="116" t="s">
        <v>318</v>
      </c>
      <c r="C14" s="308" t="s">
        <v>339</v>
      </c>
      <c r="D14" s="111">
        <v>495.15802899999994</v>
      </c>
      <c r="E14" s="111">
        <v>389.21139999999997</v>
      </c>
      <c r="F14" s="111">
        <v>105.94662899999997</v>
      </c>
      <c r="G14" s="88">
        <v>0.27220844250707965</v>
      </c>
      <c r="H14" s="308" t="s">
        <v>276</v>
      </c>
      <c r="I14" s="226" t="s">
        <v>4</v>
      </c>
      <c r="J14" s="187" t="str">
        <f t="shared" si="0"/>
        <v>g</v>
      </c>
    </row>
    <row r="15" spans="2:11" ht="16.2">
      <c r="B15" s="112" t="s">
        <v>158</v>
      </c>
      <c r="C15" s="311" t="s">
        <v>339</v>
      </c>
      <c r="D15" s="113">
        <v>60.937606000000002</v>
      </c>
      <c r="E15" s="113">
        <v>47.515934999999999</v>
      </c>
      <c r="F15" s="113">
        <v>13.421671000000003</v>
      </c>
      <c r="G15" s="114">
        <v>0.28246673458072546</v>
      </c>
      <c r="H15" s="311" t="s">
        <v>276</v>
      </c>
      <c r="I15" s="227" t="s">
        <v>4</v>
      </c>
      <c r="J15" s="187" t="str">
        <f t="shared" si="0"/>
        <v>g</v>
      </c>
    </row>
    <row r="16" spans="2:11" ht="16.2">
      <c r="B16" s="87" t="s">
        <v>319</v>
      </c>
      <c r="C16" s="308" t="s">
        <v>339</v>
      </c>
      <c r="D16" s="111">
        <v>76.547501000000011</v>
      </c>
      <c r="E16" s="111">
        <v>62.081979000000004</v>
      </c>
      <c r="F16" s="111">
        <v>14.465522000000007</v>
      </c>
      <c r="G16" s="88">
        <v>0.23300677963245997</v>
      </c>
      <c r="H16" s="308" t="s">
        <v>276</v>
      </c>
      <c r="I16" s="226" t="s">
        <v>4</v>
      </c>
      <c r="J16" s="187" t="str">
        <f t="shared" si="0"/>
        <v>g</v>
      </c>
    </row>
    <row r="17" spans="2:10" ht="16.2">
      <c r="B17" s="112" t="s">
        <v>15</v>
      </c>
      <c r="C17" s="311" t="s">
        <v>339</v>
      </c>
      <c r="D17" s="113">
        <v>20.386158999999999</v>
      </c>
      <c r="E17" s="113">
        <v>16.007314999999998</v>
      </c>
      <c r="F17" s="113">
        <v>4.3788440000000008</v>
      </c>
      <c r="G17" s="114">
        <v>0.27355268513176645</v>
      </c>
      <c r="H17" s="311" t="s">
        <v>276</v>
      </c>
      <c r="I17" s="227" t="s">
        <v>4</v>
      </c>
      <c r="J17" s="187" t="str">
        <f t="shared" si="0"/>
        <v>g</v>
      </c>
    </row>
    <row r="18" spans="2:10" ht="16.2">
      <c r="B18" s="87" t="s">
        <v>160</v>
      </c>
      <c r="C18" s="308" t="s">
        <v>339</v>
      </c>
      <c r="D18" s="111">
        <v>30.959901000000002</v>
      </c>
      <c r="E18" s="111">
        <v>23.556778000000001</v>
      </c>
      <c r="F18" s="111">
        <v>7.4031230000000008</v>
      </c>
      <c r="G18" s="88">
        <v>0.31426721430239746</v>
      </c>
      <c r="H18" s="308" t="s">
        <v>276</v>
      </c>
      <c r="I18" s="226" t="s">
        <v>4</v>
      </c>
      <c r="J18" s="187" t="str">
        <f t="shared" si="0"/>
        <v>g</v>
      </c>
    </row>
    <row r="19" spans="2:10" ht="16.2">
      <c r="B19" s="112" t="s">
        <v>320</v>
      </c>
      <c r="C19" s="311" t="s">
        <v>339</v>
      </c>
      <c r="D19" s="113">
        <v>33.484373000000005</v>
      </c>
      <c r="E19" s="113">
        <v>26.894833999999996</v>
      </c>
      <c r="F19" s="113">
        <v>6.5895390000000091</v>
      </c>
      <c r="G19" s="114">
        <v>0.24501132819782456</v>
      </c>
      <c r="H19" s="311" t="s">
        <v>276</v>
      </c>
      <c r="I19" s="227" t="s">
        <v>4</v>
      </c>
      <c r="J19" s="187" t="str">
        <f t="shared" si="0"/>
        <v>g</v>
      </c>
    </row>
    <row r="20" spans="2:10" ht="16.2">
      <c r="B20" s="117" t="s">
        <v>51</v>
      </c>
      <c r="C20" s="255" t="s">
        <v>339</v>
      </c>
      <c r="D20" s="118">
        <v>717.473569</v>
      </c>
      <c r="E20" s="118">
        <v>565.26824099999988</v>
      </c>
      <c r="F20" s="118">
        <v>152.20532800000012</v>
      </c>
      <c r="G20" s="119">
        <v>0.26926212541277406</v>
      </c>
      <c r="H20" s="119" t="s">
        <v>276</v>
      </c>
      <c r="I20" s="120" t="s">
        <v>4</v>
      </c>
      <c r="J20" s="326" t="str">
        <f t="shared" si="0"/>
        <v>g</v>
      </c>
    </row>
    <row r="21" spans="2:10">
      <c r="B21" s="50"/>
      <c r="C21" s="262"/>
      <c r="D21" s="32"/>
      <c r="E21" s="32"/>
      <c r="F21" s="33"/>
      <c r="G21" s="9"/>
      <c r="H21" s="9"/>
      <c r="I21" s="34"/>
      <c r="J21" s="187"/>
    </row>
    <row r="22" spans="2:10">
      <c r="B22" s="381" t="s">
        <v>277</v>
      </c>
      <c r="C22" s="380" t="s">
        <v>44</v>
      </c>
      <c r="D22" s="383">
        <v>2021</v>
      </c>
      <c r="E22" s="383">
        <v>2020</v>
      </c>
      <c r="F22" s="384" t="s">
        <v>349</v>
      </c>
      <c r="G22" s="384"/>
      <c r="H22" s="379" t="s">
        <v>20</v>
      </c>
      <c r="I22" s="380" t="s">
        <v>28</v>
      </c>
      <c r="J22" s="187"/>
    </row>
    <row r="23" spans="2:10" ht="26.4">
      <c r="B23" s="382"/>
      <c r="C23" s="380"/>
      <c r="D23" s="383"/>
      <c r="E23" s="383"/>
      <c r="F23" s="352" t="s">
        <v>16</v>
      </c>
      <c r="G23" s="352" t="s">
        <v>17</v>
      </c>
      <c r="H23" s="379"/>
      <c r="I23" s="380"/>
      <c r="J23" s="187"/>
    </row>
    <row r="24" spans="2:10" ht="16.2">
      <c r="B24" s="181" t="s">
        <v>274</v>
      </c>
      <c r="C24" s="182" t="s">
        <v>339</v>
      </c>
      <c r="D24" s="111">
        <v>0.104187</v>
      </c>
      <c r="E24" s="111">
        <v>7.5513999999999998E-2</v>
      </c>
      <c r="F24" s="111">
        <v>2.8673000000000004E-2</v>
      </c>
      <c r="G24" s="88">
        <v>0.37970442566941243</v>
      </c>
      <c r="H24" s="89" t="s">
        <v>277</v>
      </c>
      <c r="I24" s="226" t="s">
        <v>4</v>
      </c>
      <c r="J24" s="187" t="str">
        <f>IF(G24&lt;-0.5%,"f",IF(G24&lt;0.5%,"=","g"))</f>
        <v>g</v>
      </c>
    </row>
    <row r="25" spans="2:10" ht="16.2">
      <c r="B25" s="112" t="s">
        <v>275</v>
      </c>
      <c r="C25" s="183" t="s">
        <v>339</v>
      </c>
      <c r="D25" s="113">
        <v>0.35838314047627262</v>
      </c>
      <c r="E25" s="113">
        <v>0.29042954999999998</v>
      </c>
      <c r="F25" s="113">
        <v>6.7953590476272641E-2</v>
      </c>
      <c r="G25" s="114">
        <v>0.23397615868038435</v>
      </c>
      <c r="H25" s="115" t="s">
        <v>277</v>
      </c>
      <c r="I25" s="227" t="s">
        <v>4</v>
      </c>
      <c r="J25" s="187" t="str">
        <f>IF(G25&lt;-0.5%,"f",IF(G25&lt;0.5%,"=","g"))</f>
        <v>g</v>
      </c>
    </row>
    <row r="26" spans="2:10" ht="16.2">
      <c r="B26" s="117" t="s">
        <v>279</v>
      </c>
      <c r="C26" s="255" t="s">
        <v>339</v>
      </c>
      <c r="D26" s="118">
        <v>0.46257014047627265</v>
      </c>
      <c r="E26" s="118">
        <v>0.36594355000000001</v>
      </c>
      <c r="F26" s="118">
        <v>9.6626590476272645E-2</v>
      </c>
      <c r="G26" s="119">
        <v>0.26404780320973731</v>
      </c>
      <c r="H26" s="119" t="s">
        <v>277</v>
      </c>
      <c r="I26" s="120" t="s">
        <v>4</v>
      </c>
      <c r="J26" s="326" t="str">
        <f>IF(G26&lt;-0.5%,"f",IF(G26&lt;0.5%,"=","g"))</f>
        <v>g</v>
      </c>
    </row>
    <row r="27" spans="2:10">
      <c r="B27" s="217"/>
      <c r="C27" s="217"/>
      <c r="D27" s="218"/>
      <c r="E27" s="218"/>
      <c r="F27" s="219"/>
      <c r="G27" s="220"/>
      <c r="H27" s="220"/>
      <c r="I27" s="221"/>
      <c r="J27" s="187"/>
    </row>
    <row r="28" spans="2:10" ht="16.2">
      <c r="B28" s="117" t="s">
        <v>280</v>
      </c>
      <c r="C28" s="255" t="s">
        <v>339</v>
      </c>
      <c r="D28" s="118">
        <v>717.93613914047626</v>
      </c>
      <c r="E28" s="118">
        <v>565.63418454999987</v>
      </c>
      <c r="F28" s="118">
        <v>152.30195459047638</v>
      </c>
      <c r="G28" s="119">
        <v>0.26925875194697224</v>
      </c>
      <c r="H28" s="119" t="s">
        <v>278</v>
      </c>
      <c r="I28" s="120" t="s">
        <v>4</v>
      </c>
      <c r="J28" s="326" t="str">
        <f>IF(G28&lt;-0.5%,"f",IF(G28&lt;0.5%,"=","g"))</f>
        <v>g</v>
      </c>
    </row>
  </sheetData>
  <mergeCells count="15">
    <mergeCell ref="H22:H23"/>
    <mergeCell ref="I22:I23"/>
    <mergeCell ref="C2:K3"/>
    <mergeCell ref="B8:B9"/>
    <mergeCell ref="C8:C9"/>
    <mergeCell ref="D8:D9"/>
    <mergeCell ref="E8:E9"/>
    <mergeCell ref="F8:G8"/>
    <mergeCell ref="H8:H9"/>
    <mergeCell ref="I8:I9"/>
    <mergeCell ref="B22:B23"/>
    <mergeCell ref="C22:C23"/>
    <mergeCell ref="D22:D23"/>
    <mergeCell ref="E22:E23"/>
    <mergeCell ref="F22:G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zoomScaleNormal="100" workbookViewId="0">
      <selection activeCell="J29" sqref="B7:J2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237</v>
      </c>
      <c r="C7" s="31"/>
      <c r="D7" s="32"/>
      <c r="E7" s="32"/>
      <c r="F7" s="33"/>
      <c r="G7" s="9"/>
      <c r="H7" s="9"/>
      <c r="I7" s="34"/>
      <c r="J7" s="43"/>
    </row>
    <row r="8" spans="2:11" ht="12.75" customHeight="1">
      <c r="B8" s="385"/>
      <c r="C8" s="387" t="s">
        <v>44</v>
      </c>
      <c r="D8" s="387">
        <v>2021</v>
      </c>
      <c r="E8" s="387">
        <v>2020</v>
      </c>
      <c r="F8" s="388" t="s">
        <v>349</v>
      </c>
      <c r="G8" s="388"/>
      <c r="H8" s="388" t="s">
        <v>20</v>
      </c>
      <c r="I8" s="387" t="s">
        <v>28</v>
      </c>
      <c r="J8" s="43"/>
    </row>
    <row r="9" spans="2:11" ht="26.4">
      <c r="B9" s="386"/>
      <c r="C9" s="387"/>
      <c r="D9" s="387"/>
      <c r="E9" s="387"/>
      <c r="F9" s="351" t="s">
        <v>16</v>
      </c>
      <c r="G9" s="351" t="s">
        <v>17</v>
      </c>
      <c r="H9" s="388"/>
      <c r="I9" s="387"/>
      <c r="J9" s="43"/>
    </row>
    <row r="10" spans="2:11" ht="16.2">
      <c r="B10" s="294" t="s">
        <v>159</v>
      </c>
      <c r="C10" s="314" t="s">
        <v>339</v>
      </c>
      <c r="D10" s="127">
        <v>0.14008000000000001</v>
      </c>
      <c r="E10" s="127">
        <v>0.108167</v>
      </c>
      <c r="F10" s="127">
        <v>3.1913000000000011E-2</v>
      </c>
      <c r="G10" s="128">
        <v>0.29503452993981538</v>
      </c>
      <c r="H10" s="263" t="s">
        <v>167</v>
      </c>
      <c r="I10" s="129" t="s">
        <v>229</v>
      </c>
      <c r="J10" s="187" t="str">
        <f>IF(G10&lt;-0.5%,"f",IF(G10&lt;0.5%,"=","g"))</f>
        <v>g</v>
      </c>
    </row>
    <row r="11" spans="2:11" ht="16.2">
      <c r="B11" s="280" t="s">
        <v>160</v>
      </c>
      <c r="C11" s="315" t="s">
        <v>339</v>
      </c>
      <c r="D11" s="336">
        <v>4.8901159999999999</v>
      </c>
      <c r="E11" s="336">
        <v>3.3046350000000002</v>
      </c>
      <c r="F11" s="336">
        <v>1.5854809999999997</v>
      </c>
      <c r="G11" s="124">
        <v>0.4797749221926173</v>
      </c>
      <c r="H11" s="264" t="s">
        <v>167</v>
      </c>
      <c r="I11" s="125" t="s">
        <v>229</v>
      </c>
      <c r="J11" s="187" t="str">
        <f>IF(G11&lt;-0.5%,"f",IF(G11&lt;0.5%,"=","g"))</f>
        <v>g</v>
      </c>
    </row>
    <row r="12" spans="2:11" ht="16.2">
      <c r="B12" s="126" t="s">
        <v>161</v>
      </c>
      <c r="C12" s="203" t="s">
        <v>339</v>
      </c>
      <c r="D12" s="127">
        <v>9.6159140000000001</v>
      </c>
      <c r="E12" s="127">
        <v>7.4188359999999998</v>
      </c>
      <c r="F12" s="127">
        <v>2.1970780000000003</v>
      </c>
      <c r="G12" s="128">
        <v>0.29614861414917382</v>
      </c>
      <c r="H12" s="263" t="s">
        <v>167</v>
      </c>
      <c r="I12" s="129" t="s">
        <v>229</v>
      </c>
      <c r="J12" s="187" t="str">
        <f>IF(G12&lt;-0.5%,"f",IF(G12&lt;0.5%,"=","g"))</f>
        <v>g</v>
      </c>
    </row>
    <row r="13" spans="2:11" ht="16.2">
      <c r="B13" s="53" t="s">
        <v>51</v>
      </c>
      <c r="C13" s="254" t="s">
        <v>339</v>
      </c>
      <c r="D13" s="121">
        <v>14.64611</v>
      </c>
      <c r="E13" s="121">
        <v>10.831638</v>
      </c>
      <c r="F13" s="121">
        <v>3.8144720000000003</v>
      </c>
      <c r="G13" s="122">
        <v>0.35216021805750897</v>
      </c>
      <c r="H13" s="122" t="s">
        <v>167</v>
      </c>
      <c r="I13" s="123" t="s">
        <v>229</v>
      </c>
      <c r="J13" s="201" t="str">
        <f>IF(G13&lt;-0.5%,"f",IF(G13&lt;0.5%,"=","g"))</f>
        <v>g</v>
      </c>
    </row>
    <row r="14" spans="2:11">
      <c r="B14" s="50"/>
      <c r="C14" s="31"/>
      <c r="D14" s="32"/>
      <c r="E14" s="32"/>
      <c r="F14" s="33"/>
      <c r="G14" s="9"/>
      <c r="H14" s="9"/>
      <c r="I14" s="34"/>
      <c r="J14" s="187"/>
    </row>
    <row r="15" spans="2:11">
      <c r="B15" s="6" t="s">
        <v>231</v>
      </c>
      <c r="C15" s="31"/>
      <c r="D15" s="32"/>
      <c r="E15" s="32"/>
      <c r="F15" s="33"/>
      <c r="G15" s="9"/>
      <c r="H15" s="9"/>
      <c r="I15" s="34"/>
      <c r="J15" s="187"/>
    </row>
    <row r="16" spans="2:11">
      <c r="B16" s="394"/>
      <c r="C16" s="389" t="s">
        <v>44</v>
      </c>
      <c r="D16" s="389">
        <v>2021</v>
      </c>
      <c r="E16" s="389">
        <v>2020</v>
      </c>
      <c r="F16" s="396" t="s">
        <v>349</v>
      </c>
      <c r="G16" s="396"/>
      <c r="H16" s="396" t="s">
        <v>20</v>
      </c>
      <c r="I16" s="389" t="s">
        <v>28</v>
      </c>
      <c r="J16" s="187"/>
    </row>
    <row r="17" spans="2:10" ht="26.4">
      <c r="B17" s="395"/>
      <c r="C17" s="389"/>
      <c r="D17" s="389"/>
      <c r="E17" s="389"/>
      <c r="F17" s="349" t="s">
        <v>16</v>
      </c>
      <c r="G17" s="349" t="s">
        <v>17</v>
      </c>
      <c r="H17" s="396"/>
      <c r="I17" s="389"/>
      <c r="J17" s="187"/>
    </row>
    <row r="18" spans="2:10" ht="16.2">
      <c r="B18" s="139" t="s">
        <v>159</v>
      </c>
      <c r="C18" s="265" t="s">
        <v>339</v>
      </c>
      <c r="D18" s="140">
        <v>1.0404999999999999E-2</v>
      </c>
      <c r="E18" s="140">
        <v>1.0222999999999999E-2</v>
      </c>
      <c r="F18" s="140">
        <v>1.8199999999999987E-4</v>
      </c>
      <c r="G18" s="141">
        <v>1.7802993250513488E-2</v>
      </c>
      <c r="H18" s="266" t="s">
        <v>183</v>
      </c>
      <c r="I18" s="142" t="s">
        <v>229</v>
      </c>
      <c r="J18" s="187" t="str">
        <f>IF(G18&lt;-0.5%,"f",IF(G18&lt;0.5%,"=","g"))</f>
        <v>g</v>
      </c>
    </row>
    <row r="19" spans="2:10" ht="16.2">
      <c r="B19" s="143" t="s">
        <v>160</v>
      </c>
      <c r="C19" s="267" t="s">
        <v>339</v>
      </c>
      <c r="D19" s="136">
        <v>1.2627679999999999</v>
      </c>
      <c r="E19" s="136">
        <v>0.91270200000000001</v>
      </c>
      <c r="F19" s="136">
        <v>0.35006599999999988</v>
      </c>
      <c r="G19" s="137">
        <v>0.38354906639845199</v>
      </c>
      <c r="H19" s="268" t="s">
        <v>183</v>
      </c>
      <c r="I19" s="138" t="s">
        <v>229</v>
      </c>
      <c r="J19" s="187" t="str">
        <f>IF(G19&lt;-0.5%,"f",IF(G19&lt;0.5%,"=","g"))</f>
        <v>g</v>
      </c>
    </row>
    <row r="20" spans="2:10" ht="16.2">
      <c r="B20" s="139" t="s">
        <v>161</v>
      </c>
      <c r="C20" s="265" t="s">
        <v>339</v>
      </c>
      <c r="D20" s="140">
        <v>4.4406759999999998</v>
      </c>
      <c r="E20" s="140">
        <v>3.262975</v>
      </c>
      <c r="F20" s="140">
        <v>1.1777009999999999</v>
      </c>
      <c r="G20" s="141">
        <v>0.36092860043365338</v>
      </c>
      <c r="H20" s="266" t="s">
        <v>183</v>
      </c>
      <c r="I20" s="142" t="s">
        <v>229</v>
      </c>
      <c r="J20" s="187" t="str">
        <f>IF(G20&lt;-0.5%,"f",IF(G20&lt;0.5%,"=","g"))</f>
        <v>g</v>
      </c>
    </row>
    <row r="21" spans="2:10" ht="16.2">
      <c r="B21" s="55" t="s">
        <v>51</v>
      </c>
      <c r="C21" s="324" t="s">
        <v>339</v>
      </c>
      <c r="D21" s="130">
        <v>5.7138489999999997</v>
      </c>
      <c r="E21" s="130">
        <v>4.1859000000000002</v>
      </c>
      <c r="F21" s="130">
        <v>1.5279489999999996</v>
      </c>
      <c r="G21" s="223">
        <v>0.36502281468740283</v>
      </c>
      <c r="H21" s="131" t="s">
        <v>183</v>
      </c>
      <c r="I21" s="132" t="s">
        <v>229</v>
      </c>
      <c r="J21" s="222" t="str">
        <f>IF(G21&lt;-0.5%,"f",IF(G21&lt;0.5%,"=","g"))</f>
        <v>g</v>
      </c>
    </row>
    <row r="22" spans="2:10">
      <c r="B22" s="50"/>
      <c r="C22" s="31"/>
      <c r="D22" s="32"/>
      <c r="E22" s="32"/>
      <c r="F22" s="33"/>
      <c r="G22" s="9"/>
      <c r="H22" s="9"/>
      <c r="I22" s="34"/>
      <c r="J22" s="187"/>
    </row>
    <row r="23" spans="2:10">
      <c r="B23" s="6" t="s">
        <v>232</v>
      </c>
      <c r="C23" s="31"/>
      <c r="D23" s="32"/>
      <c r="E23" s="32"/>
      <c r="F23" s="33"/>
      <c r="G23" s="9"/>
      <c r="H23" s="9"/>
      <c r="I23" s="34"/>
      <c r="J23" s="187"/>
    </row>
    <row r="24" spans="2:10">
      <c r="B24" s="390"/>
      <c r="C24" s="392" t="s">
        <v>44</v>
      </c>
      <c r="D24" s="392">
        <v>2021</v>
      </c>
      <c r="E24" s="392">
        <v>2020</v>
      </c>
      <c r="F24" s="393" t="s">
        <v>349</v>
      </c>
      <c r="G24" s="393"/>
      <c r="H24" s="393" t="s">
        <v>20</v>
      </c>
      <c r="I24" s="392" t="s">
        <v>28</v>
      </c>
      <c r="J24" s="187"/>
    </row>
    <row r="25" spans="2:10" ht="26.4">
      <c r="B25" s="391"/>
      <c r="C25" s="392"/>
      <c r="D25" s="392"/>
      <c r="E25" s="392"/>
      <c r="F25" s="350" t="s">
        <v>16</v>
      </c>
      <c r="G25" s="350" t="s">
        <v>17</v>
      </c>
      <c r="H25" s="393"/>
      <c r="I25" s="392"/>
      <c r="J25" s="187"/>
    </row>
    <row r="26" spans="2:10" ht="16.2">
      <c r="B26" s="225" t="s">
        <v>321</v>
      </c>
      <c r="C26" s="269" t="s">
        <v>341</v>
      </c>
      <c r="D26" s="148">
        <v>0.23927699999999999</v>
      </c>
      <c r="E26" s="148">
        <v>0.17633699999999999</v>
      </c>
      <c r="F26" s="148">
        <v>6.2939999999999996E-2</v>
      </c>
      <c r="G26" s="149">
        <v>0.35693019615849186</v>
      </c>
      <c r="H26" s="270" t="s">
        <v>182</v>
      </c>
      <c r="I26" s="150" t="s">
        <v>229</v>
      </c>
      <c r="J26" s="187" t="str">
        <f>IF(G26&lt;-0.5%,"f",IF(G26&lt;0.5%,"=","g"))</f>
        <v>g</v>
      </c>
    </row>
    <row r="27" spans="2:10" ht="16.2">
      <c r="B27" s="151" t="s">
        <v>160</v>
      </c>
      <c r="C27" s="271" t="s">
        <v>341</v>
      </c>
      <c r="D27" s="133">
        <v>1.566001</v>
      </c>
      <c r="E27" s="133">
        <v>1.1135379999999999</v>
      </c>
      <c r="F27" s="133">
        <v>0.45246300000000006</v>
      </c>
      <c r="G27" s="134">
        <v>0.4063291957705979</v>
      </c>
      <c r="H27" s="272" t="s">
        <v>182</v>
      </c>
      <c r="I27" s="135" t="s">
        <v>229</v>
      </c>
      <c r="J27" s="187" t="str">
        <f>IF(G27&lt;-0.5%,"f",IF(G27&lt;0.5%,"=","g"))</f>
        <v>g</v>
      </c>
    </row>
    <row r="28" spans="2:10" ht="16.2">
      <c r="B28" s="147" t="s">
        <v>161</v>
      </c>
      <c r="C28" s="269" t="s">
        <v>341</v>
      </c>
      <c r="D28" s="148">
        <v>4.3102340000000003</v>
      </c>
      <c r="E28" s="148">
        <v>3.3407819999999999</v>
      </c>
      <c r="F28" s="148">
        <v>0.96945200000000042</v>
      </c>
      <c r="G28" s="149">
        <v>0.29018714779952726</v>
      </c>
      <c r="H28" s="270" t="s">
        <v>182</v>
      </c>
      <c r="I28" s="150" t="s">
        <v>229</v>
      </c>
      <c r="J28" s="187" t="str">
        <f>IF(G28&lt;-0.5%,"f",IF(G28&lt;0.5%,"=","g"))</f>
        <v>g</v>
      </c>
    </row>
    <row r="29" spans="2:10" ht="16.2">
      <c r="B29" s="57" t="s">
        <v>51</v>
      </c>
      <c r="C29" s="253" t="s">
        <v>341</v>
      </c>
      <c r="D29" s="144">
        <v>6.1155120000000007</v>
      </c>
      <c r="E29" s="144">
        <v>4.6306569999999994</v>
      </c>
      <c r="F29" s="144">
        <v>1.4848550000000014</v>
      </c>
      <c r="G29" s="224">
        <v>0.32065752224792332</v>
      </c>
      <c r="H29" s="145" t="s">
        <v>182</v>
      </c>
      <c r="I29" s="146" t="s">
        <v>229</v>
      </c>
      <c r="J29" s="325" t="str">
        <f>IF(G29&lt;-0.5%,"f",IF(G29&lt;0.5%,"=","g"))</f>
        <v>g</v>
      </c>
    </row>
  </sheetData>
  <mergeCells count="22">
    <mergeCell ref="I16:I17"/>
    <mergeCell ref="B24:B25"/>
    <mergeCell ref="C24:C25"/>
    <mergeCell ref="D24:D25"/>
    <mergeCell ref="E24:E25"/>
    <mergeCell ref="F24:G24"/>
    <mergeCell ref="H24:H25"/>
    <mergeCell ref="I24:I25"/>
    <mergeCell ref="B16:B17"/>
    <mergeCell ref="C16:C17"/>
    <mergeCell ref="D16:D17"/>
    <mergeCell ref="E16:E17"/>
    <mergeCell ref="F16:G16"/>
    <mergeCell ref="H16:H17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J22" sqref="B7:J22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166</v>
      </c>
      <c r="C7" s="27"/>
      <c r="D7" s="19"/>
      <c r="E7" s="19"/>
      <c r="F7" s="19"/>
      <c r="G7" s="15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2">
      <c r="B10" s="75" t="s">
        <v>46</v>
      </c>
      <c r="C10" s="99" t="s">
        <v>339</v>
      </c>
      <c r="D10" s="62">
        <v>18874896</v>
      </c>
      <c r="E10" s="62">
        <v>12739259</v>
      </c>
      <c r="F10" s="62">
        <v>6135637</v>
      </c>
      <c r="G10" s="63">
        <v>0.4816321734254716</v>
      </c>
      <c r="H10" s="99" t="s">
        <v>23</v>
      </c>
      <c r="I10" s="257" t="s">
        <v>31</v>
      </c>
      <c r="J10" s="187" t="str">
        <f>IF(G10&lt;-0.5%,"f",IF(G10&lt;0.5%,"=","g"))</f>
        <v>g</v>
      </c>
    </row>
    <row r="11" spans="2:11" ht="16.2">
      <c r="B11" s="84" t="s">
        <v>164</v>
      </c>
      <c r="C11" s="66" t="s">
        <v>339</v>
      </c>
      <c r="D11" s="68">
        <v>312897</v>
      </c>
      <c r="E11" s="68">
        <v>172213</v>
      </c>
      <c r="F11" s="68">
        <v>140684</v>
      </c>
      <c r="G11" s="69">
        <v>0.81691858338220702</v>
      </c>
      <c r="H11" s="97" t="s">
        <v>23</v>
      </c>
      <c r="I11" s="259" t="s">
        <v>31</v>
      </c>
      <c r="J11" s="187" t="str">
        <f t="shared" ref="J11:J21" si="0">IF(G11&lt;-0.5%,"f",IF(G11&lt;0.5%,"=","g"))</f>
        <v>g</v>
      </c>
    </row>
    <row r="12" spans="2:11" ht="16.2">
      <c r="B12" s="95" t="s">
        <v>165</v>
      </c>
      <c r="C12" s="60" t="s">
        <v>339</v>
      </c>
      <c r="D12" s="62">
        <v>158886</v>
      </c>
      <c r="E12" s="62">
        <v>39460</v>
      </c>
      <c r="F12" s="62">
        <v>119426</v>
      </c>
      <c r="G12" s="63">
        <v>3.0265078560567664</v>
      </c>
      <c r="H12" s="99" t="s">
        <v>23</v>
      </c>
      <c r="I12" s="257" t="s">
        <v>31</v>
      </c>
      <c r="J12" s="187" t="str">
        <f t="shared" si="0"/>
        <v>g</v>
      </c>
    </row>
    <row r="13" spans="2:11" ht="16.8">
      <c r="B13" s="84" t="s">
        <v>216</v>
      </c>
      <c r="C13" s="66" t="s">
        <v>339</v>
      </c>
      <c r="D13" s="68">
        <v>47326</v>
      </c>
      <c r="E13" s="68">
        <v>23029</v>
      </c>
      <c r="F13" s="68">
        <v>24297</v>
      </c>
      <c r="G13" s="69">
        <v>1.0550610100308306</v>
      </c>
      <c r="H13" s="97" t="s">
        <v>23</v>
      </c>
      <c r="I13" s="76" t="s">
        <v>221</v>
      </c>
      <c r="J13" s="187" t="str">
        <f t="shared" si="0"/>
        <v>g</v>
      </c>
    </row>
    <row r="14" spans="2:11" ht="16.2">
      <c r="B14" s="215" t="s">
        <v>236</v>
      </c>
      <c r="C14" s="256" t="s">
        <v>339</v>
      </c>
      <c r="D14" s="96">
        <v>19394005</v>
      </c>
      <c r="E14" s="96">
        <v>12973961</v>
      </c>
      <c r="F14" s="96">
        <v>6420044</v>
      </c>
      <c r="G14" s="73">
        <v>0.49484070439243655</v>
      </c>
      <c r="H14" s="73"/>
      <c r="I14" s="82"/>
      <c r="J14" s="325" t="str">
        <f t="shared" si="0"/>
        <v>g</v>
      </c>
    </row>
    <row r="15" spans="2:11" ht="16.2">
      <c r="B15" s="75" t="s">
        <v>244</v>
      </c>
      <c r="C15" s="60" t="s">
        <v>339</v>
      </c>
      <c r="D15" s="62">
        <v>4802487.41</v>
      </c>
      <c r="E15" s="62">
        <v>3081446.5599999996</v>
      </c>
      <c r="F15" s="62">
        <v>1721040.8500000006</v>
      </c>
      <c r="G15" s="63">
        <v>0.55851718226779856</v>
      </c>
      <c r="H15" s="64" t="s">
        <v>253</v>
      </c>
      <c r="I15" s="232" t="s">
        <v>162</v>
      </c>
      <c r="J15" s="187" t="str">
        <f t="shared" si="0"/>
        <v>g</v>
      </c>
    </row>
    <row r="16" spans="2:11" ht="16.2">
      <c r="B16" s="84" t="s">
        <v>245</v>
      </c>
      <c r="C16" s="66" t="s">
        <v>339</v>
      </c>
      <c r="D16" s="68">
        <v>628668.96</v>
      </c>
      <c r="E16" s="68">
        <v>364689.43</v>
      </c>
      <c r="F16" s="68">
        <v>263979.52999999997</v>
      </c>
      <c r="G16" s="69">
        <v>0.72384749401703252</v>
      </c>
      <c r="H16" s="97" t="s">
        <v>253</v>
      </c>
      <c r="I16" s="234" t="s">
        <v>162</v>
      </c>
      <c r="J16" s="187" t="str">
        <f t="shared" si="0"/>
        <v>g</v>
      </c>
    </row>
    <row r="17" spans="2:10" ht="16.2">
      <c r="B17" s="75" t="s">
        <v>269</v>
      </c>
      <c r="C17" s="60" t="s">
        <v>339</v>
      </c>
      <c r="D17" s="62">
        <v>171575.38</v>
      </c>
      <c r="E17" s="62">
        <v>102697.18999999999</v>
      </c>
      <c r="F17" s="62">
        <v>68878.190000000017</v>
      </c>
      <c r="G17" s="63">
        <v>0.67069206080516941</v>
      </c>
      <c r="H17" s="64" t="s">
        <v>253</v>
      </c>
      <c r="I17" s="232" t="s">
        <v>162</v>
      </c>
      <c r="J17" s="187" t="str">
        <f t="shared" si="0"/>
        <v>g</v>
      </c>
    </row>
    <row r="18" spans="2:10" ht="16.2">
      <c r="B18" s="84" t="s">
        <v>268</v>
      </c>
      <c r="C18" s="66" t="s">
        <v>339</v>
      </c>
      <c r="D18" s="68">
        <v>120112.98999999999</v>
      </c>
      <c r="E18" s="68">
        <v>65834.830000000016</v>
      </c>
      <c r="F18" s="68">
        <v>54278.159999999974</v>
      </c>
      <c r="G18" s="69">
        <v>0.82445963633535557</v>
      </c>
      <c r="H18" s="97" t="s">
        <v>253</v>
      </c>
      <c r="I18" s="234" t="s">
        <v>162</v>
      </c>
      <c r="J18" s="187" t="str">
        <f t="shared" si="0"/>
        <v>g</v>
      </c>
    </row>
    <row r="19" spans="2:10" ht="16.2">
      <c r="B19" s="75" t="s">
        <v>246</v>
      </c>
      <c r="C19" s="60" t="s">
        <v>339</v>
      </c>
      <c r="D19" s="62">
        <v>523975.61</v>
      </c>
      <c r="E19" s="62">
        <v>341969.98999999993</v>
      </c>
      <c r="F19" s="62">
        <v>182005.62000000005</v>
      </c>
      <c r="G19" s="63">
        <v>0.53222687756899401</v>
      </c>
      <c r="H19" s="64" t="s">
        <v>253</v>
      </c>
      <c r="I19" s="232" t="s">
        <v>162</v>
      </c>
      <c r="J19" s="187" t="str">
        <f t="shared" si="0"/>
        <v>g</v>
      </c>
    </row>
    <row r="20" spans="2:10" ht="16.2">
      <c r="B20" s="215" t="s">
        <v>240</v>
      </c>
      <c r="C20" s="231" t="s">
        <v>339</v>
      </c>
      <c r="D20" s="96">
        <v>6246820.3500000006</v>
      </c>
      <c r="E20" s="96">
        <v>3956637.9999999995</v>
      </c>
      <c r="F20" s="96">
        <v>2290182.350000001</v>
      </c>
      <c r="G20" s="73">
        <v>0.57882028884118308</v>
      </c>
      <c r="H20" s="73"/>
      <c r="I20" s="82"/>
      <c r="J20" s="325" t="str">
        <f t="shared" si="0"/>
        <v>g</v>
      </c>
    </row>
    <row r="21" spans="2:10" ht="16.2">
      <c r="B21" s="75" t="s">
        <v>47</v>
      </c>
      <c r="C21" s="60" t="s">
        <v>339</v>
      </c>
      <c r="D21" s="62">
        <v>1498473</v>
      </c>
      <c r="E21" s="62">
        <v>857966</v>
      </c>
      <c r="F21" s="62">
        <v>640507</v>
      </c>
      <c r="G21" s="63">
        <v>0.74654123823088558</v>
      </c>
      <c r="H21" s="99" t="s">
        <v>24</v>
      </c>
      <c r="I21" s="257" t="s">
        <v>32</v>
      </c>
      <c r="J21" s="187" t="str">
        <f t="shared" si="0"/>
        <v>g</v>
      </c>
    </row>
    <row r="22" spans="2:10" ht="15.6">
      <c r="B22" s="397" t="s">
        <v>336</v>
      </c>
      <c r="C22" s="398"/>
      <c r="D22" s="398"/>
      <c r="E22" s="398"/>
      <c r="F22" s="398"/>
      <c r="G22" s="398"/>
      <c r="H22" s="398"/>
      <c r="I22" s="398"/>
      <c r="J22" s="41"/>
    </row>
  </sheetData>
  <mergeCells count="9">
    <mergeCell ref="B22:I22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"/>
  <sheetViews>
    <sheetView showGridLines="0" zoomScale="85" zoomScaleNormal="85" workbookViewId="0">
      <selection activeCell="B7" sqref="B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  <row r="42" spans="2:2">
      <c r="B42" s="327"/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5"/>
  <sheetViews>
    <sheetView showGridLines="0" zoomScaleNormal="100" workbookViewId="0">
      <selection activeCell="B7" sqref="B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"/>
  <sheetViews>
    <sheetView showGridLines="0" topLeftCell="A4" zoomScaleNormal="100" workbookViewId="0">
      <selection activeCell="J29" sqref="B7:J2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6.44140625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233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402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403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8" customHeight="1">
      <c r="B10" s="75" t="s">
        <v>60</v>
      </c>
      <c r="C10" s="99" t="s">
        <v>354</v>
      </c>
      <c r="D10" s="62">
        <v>11319.506172839507</v>
      </c>
      <c r="E10" s="62">
        <v>10285.901619332735</v>
      </c>
      <c r="F10" s="62">
        <v>1033.6045535067715</v>
      </c>
      <c r="G10" s="63">
        <v>0.10048750141300911</v>
      </c>
      <c r="H10" s="64" t="s">
        <v>155</v>
      </c>
      <c r="I10" s="399" t="s">
        <v>263</v>
      </c>
      <c r="J10" s="187" t="str">
        <f t="shared" ref="J10:J29" si="0">IF(G10&lt;-0.5%,"f",IF(G10&lt;0.5%,"=","g"))</f>
        <v>g</v>
      </c>
    </row>
    <row r="11" spans="2:11" ht="18" customHeight="1">
      <c r="B11" s="84" t="s">
        <v>61</v>
      </c>
      <c r="C11" s="66" t="s">
        <v>339</v>
      </c>
      <c r="D11" s="68">
        <v>1812.6054794520551</v>
      </c>
      <c r="E11" s="68">
        <v>1637.6311475409836</v>
      </c>
      <c r="F11" s="68">
        <v>174.97433191107143</v>
      </c>
      <c r="G11" s="69">
        <v>0.10684599653212956</v>
      </c>
      <c r="H11" s="66" t="s">
        <v>156</v>
      </c>
      <c r="I11" s="400"/>
      <c r="J11" s="187" t="str">
        <f t="shared" si="0"/>
        <v>g</v>
      </c>
    </row>
    <row r="12" spans="2:11" ht="18" customHeight="1">
      <c r="B12" s="59" t="s">
        <v>62</v>
      </c>
      <c r="C12" s="60" t="s">
        <v>354</v>
      </c>
      <c r="D12" s="62">
        <v>1807.2839506172845</v>
      </c>
      <c r="E12" s="62">
        <v>1557.1065803903052</v>
      </c>
      <c r="F12" s="62">
        <v>250.17737022697929</v>
      </c>
      <c r="G12" s="63">
        <v>0.16066810928528064</v>
      </c>
      <c r="H12" s="64" t="s">
        <v>153</v>
      </c>
      <c r="I12" s="400"/>
      <c r="J12" s="187" t="str">
        <f t="shared" si="0"/>
        <v>g</v>
      </c>
    </row>
    <row r="13" spans="2:11" ht="18" customHeight="1">
      <c r="B13" s="84" t="s">
        <v>63</v>
      </c>
      <c r="C13" s="66" t="s">
        <v>354</v>
      </c>
      <c r="D13" s="68">
        <v>2838.2962962962961</v>
      </c>
      <c r="E13" s="68">
        <v>2310.2828199042669</v>
      </c>
      <c r="F13" s="68">
        <v>528.01347639202913</v>
      </c>
      <c r="G13" s="69">
        <v>0.22854928056553225</v>
      </c>
      <c r="H13" s="66" t="s">
        <v>154</v>
      </c>
      <c r="I13" s="400"/>
      <c r="J13" s="187" t="str">
        <f t="shared" si="0"/>
        <v>g</v>
      </c>
    </row>
    <row r="14" spans="2:11" ht="18" customHeight="1">
      <c r="B14" s="59" t="s">
        <v>169</v>
      </c>
      <c r="C14" s="60" t="s">
        <v>354</v>
      </c>
      <c r="D14" s="62">
        <v>9884.1152263374479</v>
      </c>
      <c r="E14" s="62">
        <v>9015.8646440349639</v>
      </c>
      <c r="F14" s="62">
        <v>868.25058230248396</v>
      </c>
      <c r="G14" s="63">
        <v>9.6302530770238759E-2</v>
      </c>
      <c r="H14" s="64" t="s">
        <v>204</v>
      </c>
      <c r="I14" s="400"/>
      <c r="J14" s="187" t="str">
        <f t="shared" si="0"/>
        <v>g</v>
      </c>
    </row>
    <row r="15" spans="2:11" ht="18" customHeight="1">
      <c r="B15" s="84" t="s">
        <v>173</v>
      </c>
      <c r="C15" s="66" t="s">
        <v>354</v>
      </c>
      <c r="D15" s="68">
        <v>2730.0164609053518</v>
      </c>
      <c r="E15" s="68">
        <v>2218.0040953589269</v>
      </c>
      <c r="F15" s="68">
        <v>512.01236554642492</v>
      </c>
      <c r="G15" s="69">
        <v>0.23084374218144488</v>
      </c>
      <c r="H15" s="66" t="s">
        <v>207</v>
      </c>
      <c r="I15" s="400"/>
      <c r="J15" s="187" t="str">
        <f t="shared" si="0"/>
        <v>g</v>
      </c>
    </row>
    <row r="16" spans="2:11" ht="18" customHeight="1">
      <c r="B16" s="59" t="s">
        <v>174</v>
      </c>
      <c r="C16" s="60" t="s">
        <v>18</v>
      </c>
      <c r="D16" s="62" t="s">
        <v>18</v>
      </c>
      <c r="E16" s="62" t="s">
        <v>18</v>
      </c>
      <c r="F16" s="62" t="s">
        <v>18</v>
      </c>
      <c r="G16" s="63" t="s">
        <v>18</v>
      </c>
      <c r="H16" s="64" t="s">
        <v>206</v>
      </c>
      <c r="I16" s="400"/>
      <c r="J16" s="328" t="s">
        <v>18</v>
      </c>
    </row>
    <row r="17" spans="2:10" ht="18" customHeight="1">
      <c r="B17" s="155" t="s">
        <v>234</v>
      </c>
      <c r="C17" s="156" t="s">
        <v>355</v>
      </c>
      <c r="D17" s="153">
        <v>30391.823586447943</v>
      </c>
      <c r="E17" s="153">
        <v>27024.790906562182</v>
      </c>
      <c r="F17" s="153">
        <v>3367.0326798857604</v>
      </c>
      <c r="G17" s="154">
        <v>0.12459051733377802</v>
      </c>
      <c r="H17" s="154" t="s">
        <v>21</v>
      </c>
      <c r="I17" s="400"/>
      <c r="J17" s="187" t="str">
        <f t="shared" si="0"/>
        <v>g</v>
      </c>
    </row>
    <row r="18" spans="2:10" ht="15.75" hidden="1" customHeight="1">
      <c r="B18" s="205" t="s">
        <v>329</v>
      </c>
      <c r="C18" s="207" t="s">
        <v>310</v>
      </c>
      <c r="D18" s="208"/>
      <c r="E18" s="208"/>
      <c r="F18" s="208"/>
      <c r="G18" s="209"/>
      <c r="H18" s="210" t="s">
        <v>206</v>
      </c>
      <c r="I18" s="400"/>
      <c r="J18" s="187" t="str">
        <f t="shared" si="0"/>
        <v>=</v>
      </c>
    </row>
    <row r="19" spans="2:10" ht="15.75" hidden="1" customHeight="1">
      <c r="B19" s="206" t="s">
        <v>330</v>
      </c>
      <c r="C19" s="211" t="s">
        <v>310</v>
      </c>
      <c r="D19" s="212"/>
      <c r="E19" s="212"/>
      <c r="F19" s="212"/>
      <c r="G19" s="213"/>
      <c r="H19" s="211" t="s">
        <v>331</v>
      </c>
      <c r="I19" s="400"/>
      <c r="J19" s="187" t="str">
        <f t="shared" si="0"/>
        <v>=</v>
      </c>
    </row>
    <row r="20" spans="2:10" ht="18" customHeight="1">
      <c r="B20" s="59" t="s">
        <v>175</v>
      </c>
      <c r="C20" s="60" t="s">
        <v>339</v>
      </c>
      <c r="D20" s="62">
        <v>2889.4849315068495</v>
      </c>
      <c r="E20" s="62">
        <v>2559.0437158469945</v>
      </c>
      <c r="F20" s="62">
        <v>330.44121565985506</v>
      </c>
      <c r="G20" s="63">
        <v>0.12912683500230293</v>
      </c>
      <c r="H20" s="64" t="s">
        <v>209</v>
      </c>
      <c r="I20" s="400"/>
      <c r="J20" s="187" t="str">
        <f t="shared" si="0"/>
        <v>g</v>
      </c>
    </row>
    <row r="21" spans="2:10" ht="18" customHeight="1">
      <c r="B21" s="84" t="s">
        <v>285</v>
      </c>
      <c r="C21" s="66" t="s">
        <v>339</v>
      </c>
      <c r="D21" s="68">
        <v>1759.7890410958903</v>
      </c>
      <c r="E21" s="68">
        <v>1619.1185597189694</v>
      </c>
      <c r="F21" s="68">
        <v>140.67048137692086</v>
      </c>
      <c r="G21" s="69">
        <v>8.6880902286326167E-2</v>
      </c>
      <c r="H21" s="66" t="s">
        <v>210</v>
      </c>
      <c r="I21" s="400"/>
      <c r="J21" s="187" t="str">
        <f t="shared" si="0"/>
        <v>g</v>
      </c>
    </row>
    <row r="22" spans="2:10" ht="18" customHeight="1">
      <c r="B22" s="59" t="s">
        <v>176</v>
      </c>
      <c r="C22" s="60" t="s">
        <v>339</v>
      </c>
      <c r="D22" s="62">
        <v>1033.3232876712329</v>
      </c>
      <c r="E22" s="62">
        <v>931.69125683060111</v>
      </c>
      <c r="F22" s="62">
        <v>101.63203084063184</v>
      </c>
      <c r="G22" s="63">
        <v>0.10908337938724522</v>
      </c>
      <c r="H22" s="64" t="s">
        <v>211</v>
      </c>
      <c r="I22" s="400"/>
      <c r="J22" s="187" t="str">
        <f t="shared" si="0"/>
        <v>g</v>
      </c>
    </row>
    <row r="23" spans="2:10" ht="18" customHeight="1">
      <c r="B23" s="84" t="s">
        <v>177</v>
      </c>
      <c r="C23" s="66" t="s">
        <v>339</v>
      </c>
      <c r="D23" s="68">
        <v>3903.8547945205478</v>
      </c>
      <c r="E23" s="68">
        <v>3865.4480874316941</v>
      </c>
      <c r="F23" s="68">
        <v>38.406707088853636</v>
      </c>
      <c r="G23" s="69">
        <v>9.9359003717398586E-3</v>
      </c>
      <c r="H23" s="66" t="s">
        <v>212</v>
      </c>
      <c r="I23" s="400"/>
      <c r="J23" s="187" t="str">
        <f t="shared" si="0"/>
        <v>g</v>
      </c>
    </row>
    <row r="24" spans="2:10" ht="18" customHeight="1">
      <c r="B24" s="59" t="s">
        <v>178</v>
      </c>
      <c r="C24" s="60" t="s">
        <v>339</v>
      </c>
      <c r="D24" s="62">
        <v>3399.4849315068495</v>
      </c>
      <c r="E24" s="62">
        <v>3103.9398907103823</v>
      </c>
      <c r="F24" s="62">
        <v>295.54504079646722</v>
      </c>
      <c r="G24" s="63">
        <v>9.5216096703737207E-2</v>
      </c>
      <c r="H24" s="64" t="s">
        <v>213</v>
      </c>
      <c r="I24" s="400"/>
      <c r="J24" s="187" t="str">
        <f t="shared" si="0"/>
        <v>g</v>
      </c>
    </row>
    <row r="25" spans="2:10" ht="18" customHeight="1">
      <c r="B25" s="84" t="s">
        <v>179</v>
      </c>
      <c r="C25" s="66" t="s">
        <v>339</v>
      </c>
      <c r="D25" s="68">
        <v>4706.7123287671229</v>
      </c>
      <c r="E25" s="68">
        <v>4317.2486338797817</v>
      </c>
      <c r="F25" s="68">
        <v>389.46369488734126</v>
      </c>
      <c r="G25" s="69">
        <v>9.0211087642951382E-2</v>
      </c>
      <c r="H25" s="66" t="s">
        <v>205</v>
      </c>
      <c r="I25" s="400"/>
      <c r="J25" s="187" t="str">
        <f t="shared" si="0"/>
        <v>g</v>
      </c>
    </row>
    <row r="26" spans="2:10" ht="18" customHeight="1">
      <c r="B26" s="59" t="s">
        <v>181</v>
      </c>
      <c r="C26" s="60" t="s">
        <v>339</v>
      </c>
      <c r="D26" s="62">
        <v>3251.8547945205478</v>
      </c>
      <c r="E26" s="62">
        <v>2950.1448087431695</v>
      </c>
      <c r="F26" s="62">
        <v>301.70998577737828</v>
      </c>
      <c r="G26" s="63">
        <v>0.10226955127193027</v>
      </c>
      <c r="H26" s="64" t="s">
        <v>214</v>
      </c>
      <c r="I26" s="400"/>
      <c r="J26" s="187" t="str">
        <f t="shared" si="0"/>
        <v>g</v>
      </c>
    </row>
    <row r="27" spans="2:10" ht="18" customHeight="1">
      <c r="B27" s="84" t="s">
        <v>180</v>
      </c>
      <c r="C27" s="66" t="s">
        <v>339</v>
      </c>
      <c r="D27" s="68">
        <v>1298.131506849315</v>
      </c>
      <c r="E27" s="68">
        <v>1054.9699453551912</v>
      </c>
      <c r="F27" s="68">
        <v>243.16156149412382</v>
      </c>
      <c r="G27" s="69">
        <v>0.23049145860952014</v>
      </c>
      <c r="H27" s="66" t="s">
        <v>215</v>
      </c>
      <c r="I27" s="400"/>
      <c r="J27" s="187" t="str">
        <f t="shared" si="0"/>
        <v>g</v>
      </c>
    </row>
    <row r="28" spans="2:10" ht="18" customHeight="1">
      <c r="B28" s="152" t="s">
        <v>235</v>
      </c>
      <c r="C28" s="156" t="s">
        <v>339</v>
      </c>
      <c r="D28" s="153">
        <v>22242.635616438354</v>
      </c>
      <c r="E28" s="153">
        <v>20401.604898516784</v>
      </c>
      <c r="F28" s="153">
        <v>1841.030717921572</v>
      </c>
      <c r="G28" s="154">
        <v>9.0239504542871218E-2</v>
      </c>
      <c r="H28" s="154" t="s">
        <v>21</v>
      </c>
      <c r="I28" s="401"/>
      <c r="J28" s="187" t="str">
        <f t="shared" si="0"/>
        <v>g</v>
      </c>
    </row>
    <row r="29" spans="2:10" ht="19.5" customHeight="1">
      <c r="B29" s="71" t="s">
        <v>137</v>
      </c>
      <c r="C29" s="256" t="str">
        <f>+C17</f>
        <v>gener-agost/des</v>
      </c>
      <c r="D29" s="96">
        <v>52634.459202886297</v>
      </c>
      <c r="E29" s="96">
        <v>47426.395805078966</v>
      </c>
      <c r="F29" s="96">
        <v>5208.0633978073311</v>
      </c>
      <c r="G29" s="73">
        <v>0.10981360293985465</v>
      </c>
      <c r="H29" s="73" t="s">
        <v>21</v>
      </c>
      <c r="I29" s="74"/>
      <c r="J29" s="347" t="str">
        <f t="shared" si="0"/>
        <v>g</v>
      </c>
    </row>
  </sheetData>
  <mergeCells count="9">
    <mergeCell ref="I10:I28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2"/>
  <sheetViews>
    <sheetView showGridLines="0" zoomScaleNormal="100" workbookViewId="0">
      <selection activeCell="B7" sqref="B7:J22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5" width="10.5546875" style="228" customWidth="1"/>
    <col min="6" max="6" width="11" style="228" customWidth="1"/>
    <col min="7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241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48</v>
      </c>
      <c r="C10" s="99" t="s">
        <v>339</v>
      </c>
      <c r="D10" s="62">
        <v>64893586</v>
      </c>
      <c r="E10" s="62">
        <v>57395669</v>
      </c>
      <c r="F10" s="62">
        <v>7497917</v>
      </c>
      <c r="G10" s="63">
        <v>0.13063558854937285</v>
      </c>
      <c r="H10" s="99" t="s">
        <v>59</v>
      </c>
      <c r="I10" s="257" t="s">
        <v>32</v>
      </c>
      <c r="J10" s="302" t="str">
        <f t="shared" ref="J10:J21" si="0">IF(G10&lt;-0.5%,"f",IF(G10&lt;0.5%,"=","g"))</f>
        <v>g</v>
      </c>
    </row>
    <row r="11" spans="2:11" ht="16.8">
      <c r="B11" s="84" t="s">
        <v>322</v>
      </c>
      <c r="C11" s="66" t="s">
        <v>339</v>
      </c>
      <c r="D11" s="68">
        <v>31190276</v>
      </c>
      <c r="E11" s="68">
        <v>26341217</v>
      </c>
      <c r="F11" s="68">
        <v>4849059</v>
      </c>
      <c r="G11" s="69">
        <v>0.18408636928202671</v>
      </c>
      <c r="H11" s="102" t="s">
        <v>167</v>
      </c>
      <c r="I11" s="76" t="s">
        <v>32</v>
      </c>
      <c r="J11" s="302" t="str">
        <f t="shared" si="0"/>
        <v>g</v>
      </c>
    </row>
    <row r="12" spans="2:11" ht="16.8">
      <c r="B12" s="95" t="s">
        <v>323</v>
      </c>
      <c r="C12" s="99" t="s">
        <v>339</v>
      </c>
      <c r="D12" s="62">
        <v>241454</v>
      </c>
      <c r="E12" s="62">
        <v>172126</v>
      </c>
      <c r="F12" s="62">
        <v>69328</v>
      </c>
      <c r="G12" s="63">
        <v>0.40277471154851674</v>
      </c>
      <c r="H12" s="99" t="s">
        <v>21</v>
      </c>
      <c r="I12" s="257" t="s">
        <v>32</v>
      </c>
      <c r="J12" s="302" t="str">
        <f t="shared" si="0"/>
        <v>g</v>
      </c>
    </row>
    <row r="13" spans="2:11" ht="16.8">
      <c r="B13" s="77" t="s">
        <v>251</v>
      </c>
      <c r="C13" s="78" t="s">
        <v>339</v>
      </c>
      <c r="D13" s="79">
        <v>96083862</v>
      </c>
      <c r="E13" s="79">
        <v>83736886</v>
      </c>
      <c r="F13" s="79">
        <v>12346976</v>
      </c>
      <c r="G13" s="80">
        <v>0.1474496675216701</v>
      </c>
      <c r="H13" s="81"/>
      <c r="I13" s="82"/>
      <c r="J13" s="216" t="str">
        <f t="shared" si="0"/>
        <v>g</v>
      </c>
    </row>
    <row r="14" spans="2:11" ht="16.8">
      <c r="B14" s="204" t="s">
        <v>242</v>
      </c>
      <c r="C14" s="66" t="s">
        <v>339</v>
      </c>
      <c r="D14" s="68">
        <v>484831.69999999995</v>
      </c>
      <c r="E14" s="68">
        <v>223006</v>
      </c>
      <c r="F14" s="68">
        <v>261825.69999999995</v>
      </c>
      <c r="G14" s="69">
        <v>1.1740746885734015</v>
      </c>
      <c r="H14" s="102" t="s">
        <v>21</v>
      </c>
      <c r="I14" s="76" t="s">
        <v>14</v>
      </c>
      <c r="J14" s="302" t="str">
        <f t="shared" si="0"/>
        <v>g</v>
      </c>
    </row>
    <row r="15" spans="2:11" ht="16.8" hidden="1">
      <c r="B15" s="95" t="s">
        <v>249</v>
      </c>
      <c r="C15" s="60" t="s">
        <v>310</v>
      </c>
      <c r="D15" s="62" t="s">
        <v>247</v>
      </c>
      <c r="E15" s="62" t="s">
        <v>247</v>
      </c>
      <c r="F15" s="62" t="s">
        <v>247</v>
      </c>
      <c r="G15" s="63" t="s">
        <v>247</v>
      </c>
      <c r="H15" s="99" t="s">
        <v>247</v>
      </c>
      <c r="I15" s="257" t="s">
        <v>247</v>
      </c>
      <c r="J15" s="302" t="str">
        <f t="shared" si="0"/>
        <v>g</v>
      </c>
    </row>
    <row r="16" spans="2:11" ht="16.8">
      <c r="B16" s="77" t="s">
        <v>243</v>
      </c>
      <c r="C16" s="78" t="s">
        <v>339</v>
      </c>
      <c r="D16" s="79">
        <v>484831.69999999995</v>
      </c>
      <c r="E16" s="79">
        <v>223006</v>
      </c>
      <c r="F16" s="79">
        <v>261825.69999999995</v>
      </c>
      <c r="G16" s="80">
        <v>1.1740746885734015</v>
      </c>
      <c r="H16" s="81"/>
      <c r="I16" s="82"/>
      <c r="J16" s="216" t="str">
        <f t="shared" si="0"/>
        <v>g</v>
      </c>
    </row>
    <row r="17" spans="2:10" ht="16.8">
      <c r="B17" s="70" t="s">
        <v>49</v>
      </c>
      <c r="C17" s="60" t="s">
        <v>339</v>
      </c>
      <c r="D17" s="62">
        <v>136107.356</v>
      </c>
      <c r="E17" s="62">
        <v>114263.10400000001</v>
      </c>
      <c r="F17" s="62">
        <v>21844.251999999993</v>
      </c>
      <c r="G17" s="63">
        <v>0.1911750270673549</v>
      </c>
      <c r="H17" s="99" t="s">
        <v>23</v>
      </c>
      <c r="I17" s="257" t="s">
        <v>31</v>
      </c>
      <c r="J17" s="302" t="str">
        <f t="shared" si="0"/>
        <v>g</v>
      </c>
    </row>
    <row r="18" spans="2:10" ht="16.8">
      <c r="B18" s="204" t="s">
        <v>218</v>
      </c>
      <c r="C18" s="66" t="s">
        <v>339</v>
      </c>
      <c r="D18" s="68">
        <v>104.497</v>
      </c>
      <c r="E18" s="68">
        <v>327.10500000000002</v>
      </c>
      <c r="F18" s="68">
        <v>-222.608</v>
      </c>
      <c r="G18" s="69">
        <v>-0.68053988780361041</v>
      </c>
      <c r="H18" s="102" t="s">
        <v>23</v>
      </c>
      <c r="I18" s="76" t="s">
        <v>31</v>
      </c>
      <c r="J18" s="302" t="str">
        <f t="shared" si="0"/>
        <v>f</v>
      </c>
    </row>
    <row r="19" spans="2:10">
      <c r="B19" s="70" t="s">
        <v>219</v>
      </c>
      <c r="C19" s="60" t="s">
        <v>339</v>
      </c>
      <c r="D19" s="62">
        <v>0</v>
      </c>
      <c r="E19" s="62">
        <v>0</v>
      </c>
      <c r="F19" s="62">
        <v>0</v>
      </c>
      <c r="G19" s="63" t="s">
        <v>18</v>
      </c>
      <c r="H19" s="99" t="s">
        <v>23</v>
      </c>
      <c r="I19" s="257" t="s">
        <v>31</v>
      </c>
      <c r="J19" s="302"/>
    </row>
    <row r="20" spans="2:10" ht="16.8">
      <c r="B20" s="204" t="s">
        <v>220</v>
      </c>
      <c r="C20" s="66" t="s">
        <v>339</v>
      </c>
      <c r="D20" s="68">
        <v>0</v>
      </c>
      <c r="E20" s="68">
        <v>0</v>
      </c>
      <c r="F20" s="68">
        <v>0</v>
      </c>
      <c r="G20" s="69" t="s">
        <v>18</v>
      </c>
      <c r="H20" s="102" t="s">
        <v>23</v>
      </c>
      <c r="I20" s="76" t="s">
        <v>221</v>
      </c>
      <c r="J20" s="302"/>
    </row>
    <row r="21" spans="2:10" ht="16.8">
      <c r="B21" s="77" t="s">
        <v>217</v>
      </c>
      <c r="C21" s="78" t="s">
        <v>339</v>
      </c>
      <c r="D21" s="79">
        <v>136211.853</v>
      </c>
      <c r="E21" s="79">
        <v>114590.209</v>
      </c>
      <c r="F21" s="79">
        <v>21621.644</v>
      </c>
      <c r="G21" s="80">
        <v>0.18868666170248449</v>
      </c>
      <c r="H21" s="81"/>
      <c r="I21" s="82"/>
      <c r="J21" s="216" t="str">
        <f t="shared" si="0"/>
        <v>g</v>
      </c>
    </row>
    <row r="22" spans="2:10" ht="15.6">
      <c r="B22" s="50" t="s">
        <v>340</v>
      </c>
      <c r="C22" s="26"/>
      <c r="D22" s="19"/>
      <c r="E22" s="19"/>
      <c r="F22" s="19"/>
      <c r="G22" s="15"/>
      <c r="H22" s="4"/>
      <c r="I22" s="10"/>
      <c r="J22" s="41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"/>
  <sheetViews>
    <sheetView showGridLines="0" zoomScale="115" zoomScaleNormal="115" workbookViewId="0">
      <selection activeCell="F11" sqref="B7:F11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>
      <c r="B7" s="6" t="s">
        <v>55</v>
      </c>
      <c r="C7" s="27"/>
      <c r="D7" s="6"/>
      <c r="E7" s="6"/>
      <c r="F7" s="7"/>
    </row>
    <row r="8" spans="2:11" ht="19.5" customHeight="1">
      <c r="B8" s="370"/>
      <c r="C8" s="370" t="s">
        <v>44</v>
      </c>
      <c r="D8" s="372" t="s">
        <v>347</v>
      </c>
      <c r="E8" s="370" t="s">
        <v>20</v>
      </c>
      <c r="F8" s="370" t="s">
        <v>28</v>
      </c>
    </row>
    <row r="9" spans="2:11" ht="27.75" customHeight="1">
      <c r="B9" s="371"/>
      <c r="C9" s="371"/>
      <c r="D9" s="373"/>
      <c r="E9" s="371"/>
      <c r="F9" s="371"/>
    </row>
    <row r="10" spans="2:11">
      <c r="B10" s="75" t="s">
        <v>102</v>
      </c>
      <c r="C10" s="99" t="s">
        <v>348</v>
      </c>
      <c r="D10" s="305">
        <v>5.8000000000000003E-2</v>
      </c>
      <c r="E10" s="83" t="s">
        <v>21</v>
      </c>
      <c r="F10" s="321" t="s">
        <v>53</v>
      </c>
    </row>
    <row r="11" spans="2:11">
      <c r="B11" s="84" t="s">
        <v>103</v>
      </c>
      <c r="C11" s="66" t="s">
        <v>348</v>
      </c>
      <c r="D11" s="306">
        <v>5.0999999999999997E-2</v>
      </c>
      <c r="E11" s="85" t="s">
        <v>37</v>
      </c>
      <c r="F11" s="86" t="s">
        <v>29</v>
      </c>
    </row>
    <row r="12" spans="2:11" ht="15">
      <c r="B12" s="202"/>
      <c r="C12" s="29"/>
      <c r="D12" s="5"/>
      <c r="E12" s="14"/>
      <c r="F12" s="14"/>
    </row>
  </sheetData>
  <mergeCells count="6">
    <mergeCell ref="C2:K3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8"/>
  <sheetViews>
    <sheetView showGridLines="0" topLeftCell="A4" zoomScaleNormal="100" workbookViewId="0">
      <selection activeCell="B7" sqref="B7:G8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3:11" s="252" customFormat="1" ht="13.8"/>
    <row r="2" spans="3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3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3:11" s="252" customFormat="1" ht="13.8">
      <c r="C4" s="252" t="s">
        <v>21</v>
      </c>
    </row>
    <row r="5" spans="3:11" ht="8.25" customHeight="1"/>
    <row r="8" spans="3:11" ht="12.75" customHeight="1"/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7"/>
  <sheetViews>
    <sheetView showGridLines="0" tabSelected="1" topLeftCell="A10" zoomScaleNormal="100" workbookViewId="0">
      <selection activeCell="B7" sqref="B7:G36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4.6640625" style="228" customWidth="1"/>
    <col min="4" max="4" width="12.6640625" style="228" bestFit="1" customWidth="1"/>
    <col min="5" max="6" width="10.5546875" style="228" customWidth="1"/>
    <col min="7" max="7" width="3.44140625" style="334" customWidth="1"/>
    <col min="8" max="8" width="13.5546875" style="228" customWidth="1"/>
    <col min="9" max="9" width="44.33203125" style="228" customWidth="1"/>
    <col min="10" max="11" width="11.88671875" style="228" customWidth="1"/>
    <col min="12" max="12" width="11" style="228" customWidth="1"/>
    <col min="13" max="13" width="11.33203125" style="228" customWidth="1"/>
    <col min="14" max="14" width="3.44140625" style="228" customWidth="1"/>
    <col min="15" max="15" width="25" style="228" customWidth="1"/>
    <col min="16" max="16384" width="11.44140625" style="228"/>
  </cols>
  <sheetData>
    <row r="1" spans="2:11" s="252" customFormat="1" ht="13.8">
      <c r="G1" s="333"/>
    </row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  <c r="G4" s="333"/>
    </row>
    <row r="5" spans="2:11" ht="8.25" customHeight="1"/>
    <row r="7" spans="2:11">
      <c r="B7" s="6" t="s">
        <v>52</v>
      </c>
      <c r="C7" s="27"/>
      <c r="D7" s="6"/>
      <c r="E7" s="6"/>
      <c r="F7" s="7"/>
      <c r="G7" s="7"/>
    </row>
    <row r="8" spans="2:11" ht="30.75" customHeight="1">
      <c r="B8" s="98"/>
      <c r="C8" s="317" t="s">
        <v>44</v>
      </c>
      <c r="D8" s="317">
        <v>2021</v>
      </c>
      <c r="E8" s="317" t="s">
        <v>349</v>
      </c>
      <c r="F8" s="316" t="s">
        <v>20</v>
      </c>
      <c r="G8" s="42"/>
    </row>
    <row r="9" spans="2:11" ht="15.6">
      <c r="B9" s="30" t="s">
        <v>110</v>
      </c>
      <c r="C9" s="335"/>
      <c r="D9" s="20"/>
      <c r="E9" s="20"/>
      <c r="F9" s="233"/>
      <c r="G9" s="42"/>
    </row>
    <row r="10" spans="2:11">
      <c r="B10" s="75" t="s">
        <v>8</v>
      </c>
      <c r="C10" s="99" t="s">
        <v>348</v>
      </c>
      <c r="D10" s="63" t="s">
        <v>18</v>
      </c>
      <c r="E10" s="305">
        <v>5.8000000000000003E-2</v>
      </c>
      <c r="F10" s="101" t="s">
        <v>21</v>
      </c>
      <c r="G10" s="187"/>
    </row>
    <row r="11" spans="2:11" ht="16.2">
      <c r="B11" s="84" t="s">
        <v>6</v>
      </c>
      <c r="C11" s="66" t="s">
        <v>352</v>
      </c>
      <c r="D11" s="68">
        <v>3498.1</v>
      </c>
      <c r="E11" s="105">
        <v>4.714721906244379E-2</v>
      </c>
      <c r="F11" s="103" t="s">
        <v>21</v>
      </c>
      <c r="G11" s="187" t="str">
        <f>IF(E11&lt;-0.5%,"f",IF(E11&lt;0.5%,"=","g"))</f>
        <v>g</v>
      </c>
    </row>
    <row r="12" spans="2:11" ht="16.2">
      <c r="B12" s="70" t="s">
        <v>7</v>
      </c>
      <c r="C12" s="99" t="s">
        <v>352</v>
      </c>
      <c r="D12" s="104">
        <v>395.4</v>
      </c>
      <c r="E12" s="100">
        <v>-0.26491912994980482</v>
      </c>
      <c r="F12" s="101" t="s">
        <v>21</v>
      </c>
      <c r="G12" s="187" t="str">
        <f>IF(E12&lt;-0.5%,"f",IF(E12&lt;0.5%,"=","g"))</f>
        <v>f</v>
      </c>
    </row>
    <row r="13" spans="2:11" ht="16.2">
      <c r="B13" s="84" t="s">
        <v>38</v>
      </c>
      <c r="C13" s="102" t="s">
        <v>352</v>
      </c>
      <c r="D13" s="105">
        <v>0.10155126361208136</v>
      </c>
      <c r="E13" s="69">
        <v>-0.26776989046391975</v>
      </c>
      <c r="F13" s="103" t="s">
        <v>21</v>
      </c>
      <c r="G13" s="187" t="str">
        <f>IF(E13&lt;-0.5%,"f",IF(E13&lt;0.5%,"=","g"))</f>
        <v>f</v>
      </c>
    </row>
    <row r="14" spans="2:11">
      <c r="B14" s="30" t="s">
        <v>58</v>
      </c>
      <c r="C14" s="335"/>
      <c r="D14" s="24"/>
      <c r="E14" s="25"/>
      <c r="F14" s="22"/>
      <c r="G14" s="187"/>
    </row>
    <row r="15" spans="2:11" ht="16.2">
      <c r="B15" s="75" t="s">
        <v>9</v>
      </c>
      <c r="C15" s="99" t="s">
        <v>353</v>
      </c>
      <c r="D15" s="106">
        <v>111.587</v>
      </c>
      <c r="E15" s="63">
        <v>6.1499971461730141E-2</v>
      </c>
      <c r="F15" s="101" t="s">
        <v>21</v>
      </c>
      <c r="G15" s="187" t="str">
        <f>IF(E15&lt;-0.5%,"f",IF(E15&lt;0.5%,"=","g"))</f>
        <v>g</v>
      </c>
    </row>
    <row r="16" spans="2:11" ht="16.2">
      <c r="B16" s="84" t="s">
        <v>108</v>
      </c>
      <c r="C16" s="102" t="s">
        <v>339</v>
      </c>
      <c r="D16" s="68">
        <v>25321.438999999998</v>
      </c>
      <c r="E16" s="69">
        <v>0.92488282789659593</v>
      </c>
      <c r="F16" s="107" t="s">
        <v>21</v>
      </c>
      <c r="G16" s="187" t="str">
        <f>IF(E16&lt;-0.5%,"f",IF(E16&lt;0.5%,"=","g"))</f>
        <v>g</v>
      </c>
    </row>
    <row r="17" spans="2:7" ht="16.2">
      <c r="B17" s="75" t="s">
        <v>109</v>
      </c>
      <c r="C17" s="99" t="s">
        <v>339</v>
      </c>
      <c r="D17" s="62">
        <v>15726.263000000001</v>
      </c>
      <c r="E17" s="63">
        <v>0.14951298552972569</v>
      </c>
      <c r="F17" s="101" t="s">
        <v>21</v>
      </c>
      <c r="G17" s="187" t="str">
        <f>IF(E17&lt;-0.5%,"f",IF(E17&lt;0.5%,"=","g"))</f>
        <v>g</v>
      </c>
    </row>
    <row r="18" spans="2:7">
      <c r="B18" s="30" t="s">
        <v>150</v>
      </c>
      <c r="C18" s="335"/>
      <c r="D18" s="21"/>
      <c r="E18" s="8"/>
      <c r="F18" s="21"/>
      <c r="G18" s="187"/>
    </row>
    <row r="19" spans="2:7" ht="16.2">
      <c r="B19" s="75" t="s">
        <v>146</v>
      </c>
      <c r="C19" s="99" t="s">
        <v>353</v>
      </c>
      <c r="D19" s="92">
        <v>65.77</v>
      </c>
      <c r="E19" s="100">
        <v>0.6021924482338612</v>
      </c>
      <c r="F19" s="101" t="s">
        <v>22</v>
      </c>
      <c r="G19" s="187" t="str">
        <f>IF(E19&lt;-0.5%,"f",IF(E19&lt;0.5%,"=","g"))</f>
        <v>g</v>
      </c>
    </row>
    <row r="20" spans="2:7" ht="16.2">
      <c r="B20" s="84" t="s">
        <v>45</v>
      </c>
      <c r="C20" s="102" t="s">
        <v>353</v>
      </c>
      <c r="D20" s="108">
        <v>126.751</v>
      </c>
      <c r="E20" s="105">
        <v>0.22906485144674593</v>
      </c>
      <c r="F20" s="107" t="s">
        <v>21</v>
      </c>
      <c r="G20" s="187" t="str">
        <f t="shared" ref="G20:G35" si="0">IF(E20&lt;-0.5%,"f",IF(E20&lt;0.5%,"=","g"))</f>
        <v>g</v>
      </c>
    </row>
    <row r="21" spans="2:7" ht="16.2">
      <c r="B21" s="75" t="s">
        <v>151</v>
      </c>
      <c r="C21" s="99" t="s">
        <v>353</v>
      </c>
      <c r="D21" s="92">
        <v>1.3469</v>
      </c>
      <c r="E21" s="100">
        <v>0.26481359752089406</v>
      </c>
      <c r="F21" s="101" t="s">
        <v>37</v>
      </c>
      <c r="G21" s="187" t="str">
        <f t="shared" si="0"/>
        <v>g</v>
      </c>
    </row>
    <row r="22" spans="2:7" ht="16.2">
      <c r="B22" s="84" t="s">
        <v>130</v>
      </c>
      <c r="C22" s="102" t="s">
        <v>339</v>
      </c>
      <c r="D22" s="68">
        <v>4495.8775749000006</v>
      </c>
      <c r="E22" s="69">
        <v>0.12075264265033403</v>
      </c>
      <c r="F22" s="107" t="s">
        <v>21</v>
      </c>
      <c r="G22" s="187" t="str">
        <f t="shared" si="0"/>
        <v>g</v>
      </c>
    </row>
    <row r="23" spans="2:7" ht="16.2">
      <c r="B23" s="70" t="s">
        <v>324</v>
      </c>
      <c r="C23" s="99" t="s">
        <v>339</v>
      </c>
      <c r="D23" s="61">
        <v>13.669193501130378</v>
      </c>
      <c r="E23" s="63">
        <v>0.11936177796939562</v>
      </c>
      <c r="F23" s="101" t="s">
        <v>21</v>
      </c>
      <c r="G23" s="187" t="str">
        <f t="shared" si="0"/>
        <v>g</v>
      </c>
    </row>
    <row r="24" spans="2:7" ht="16.2">
      <c r="B24" s="65" t="s">
        <v>65</v>
      </c>
      <c r="C24" s="102" t="s">
        <v>339</v>
      </c>
      <c r="D24" s="68">
        <v>203567</v>
      </c>
      <c r="E24" s="105">
        <v>-3.9365954253948621E-2</v>
      </c>
      <c r="F24" s="103" t="s">
        <v>21</v>
      </c>
      <c r="G24" s="187" t="str">
        <f t="shared" si="0"/>
        <v>f</v>
      </c>
    </row>
    <row r="25" spans="2:7">
      <c r="B25" s="30" t="s">
        <v>42</v>
      </c>
      <c r="C25" s="335"/>
      <c r="D25" s="23"/>
      <c r="E25" s="8"/>
      <c r="F25" s="21"/>
      <c r="G25" s="187"/>
    </row>
    <row r="26" spans="2:7" ht="16.2">
      <c r="B26" s="59" t="s">
        <v>186</v>
      </c>
      <c r="C26" s="99" t="s">
        <v>355</v>
      </c>
      <c r="D26" s="62">
        <v>316094.17768628837</v>
      </c>
      <c r="E26" s="63">
        <v>0.24415625732731505</v>
      </c>
      <c r="F26" s="101" t="s">
        <v>21</v>
      </c>
      <c r="G26" s="187" t="str">
        <f t="shared" si="0"/>
        <v>g</v>
      </c>
    </row>
    <row r="27" spans="2:7" ht="16.2">
      <c r="B27" s="84" t="s">
        <v>325</v>
      </c>
      <c r="C27" s="102" t="s">
        <v>339</v>
      </c>
      <c r="D27" s="68">
        <v>141084.07945205481</v>
      </c>
      <c r="E27" s="105">
        <v>0.23263716360008702</v>
      </c>
      <c r="F27" s="107" t="s">
        <v>21</v>
      </c>
      <c r="G27" s="187" t="str">
        <f t="shared" si="0"/>
        <v>g</v>
      </c>
    </row>
    <row r="28" spans="2:7" ht="16.2">
      <c r="B28" s="95" t="s">
        <v>356</v>
      </c>
      <c r="C28" s="99" t="s">
        <v>339</v>
      </c>
      <c r="D28" s="61">
        <v>750.25075414047626</v>
      </c>
      <c r="E28" s="63">
        <v>0.27210642958995201</v>
      </c>
      <c r="F28" s="101" t="s">
        <v>21</v>
      </c>
      <c r="G28" s="187" t="str">
        <f t="shared" si="0"/>
        <v>g</v>
      </c>
    </row>
    <row r="29" spans="2:7" ht="16.2">
      <c r="B29" s="84" t="s">
        <v>222</v>
      </c>
      <c r="C29" s="102" t="s">
        <v>339</v>
      </c>
      <c r="D29" s="67">
        <v>19.394005</v>
      </c>
      <c r="E29" s="69">
        <v>0.49484070439243655</v>
      </c>
      <c r="F29" s="103" t="s">
        <v>21</v>
      </c>
      <c r="G29" s="187" t="str">
        <f t="shared" si="0"/>
        <v>g</v>
      </c>
    </row>
    <row r="30" spans="2:7" ht="16.2">
      <c r="B30" s="59" t="s">
        <v>248</v>
      </c>
      <c r="C30" s="99" t="s">
        <v>339</v>
      </c>
      <c r="D30" s="61">
        <v>6.2468203500000001</v>
      </c>
      <c r="E30" s="100">
        <v>0.57882028884118308</v>
      </c>
      <c r="F30" s="101" t="s">
        <v>21</v>
      </c>
      <c r="G30" s="187" t="str">
        <f t="shared" si="0"/>
        <v>g</v>
      </c>
    </row>
    <row r="31" spans="2:7">
      <c r="B31" s="30" t="s">
        <v>43</v>
      </c>
      <c r="C31" s="335"/>
      <c r="D31" s="3"/>
      <c r="E31" s="4"/>
      <c r="F31" s="4"/>
      <c r="G31" s="187"/>
    </row>
    <row r="32" spans="2:7" ht="16.2">
      <c r="B32" s="59" t="s">
        <v>187</v>
      </c>
      <c r="C32" s="99" t="s">
        <v>355</v>
      </c>
      <c r="D32" s="62">
        <v>30391.823586447943</v>
      </c>
      <c r="E32" s="63">
        <v>0.12459051733377802</v>
      </c>
      <c r="F32" s="101" t="s">
        <v>21</v>
      </c>
      <c r="G32" s="187" t="str">
        <f t="shared" si="0"/>
        <v>g</v>
      </c>
    </row>
    <row r="33" spans="2:7" ht="16.2">
      <c r="B33" s="84" t="s">
        <v>188</v>
      </c>
      <c r="C33" s="102" t="s">
        <v>339</v>
      </c>
      <c r="D33" s="68">
        <v>22242.635616438354</v>
      </c>
      <c r="E33" s="69">
        <v>9.0239504542871218E-2</v>
      </c>
      <c r="F33" s="107" t="s">
        <v>21</v>
      </c>
      <c r="G33" s="187" t="str">
        <f t="shared" si="0"/>
        <v>g</v>
      </c>
    </row>
    <row r="34" spans="2:7" ht="16.2">
      <c r="B34" s="59" t="s">
        <v>250</v>
      </c>
      <c r="C34" s="99" t="s">
        <v>339</v>
      </c>
      <c r="D34" s="61">
        <v>0.48483169999999998</v>
      </c>
      <c r="E34" s="63">
        <v>1.1740746885734015</v>
      </c>
      <c r="F34" s="101" t="s">
        <v>21</v>
      </c>
      <c r="G34" s="187" t="str">
        <f t="shared" si="0"/>
        <v>g</v>
      </c>
    </row>
    <row r="35" spans="2:7" ht="16.2">
      <c r="B35" s="84" t="s">
        <v>252</v>
      </c>
      <c r="C35" s="102" t="s">
        <v>339</v>
      </c>
      <c r="D35" s="67">
        <v>96.083861999999996</v>
      </c>
      <c r="E35" s="69">
        <v>0.1474496675216701</v>
      </c>
      <c r="F35" s="107" t="s">
        <v>21</v>
      </c>
      <c r="G35" s="187" t="str">
        <f t="shared" si="0"/>
        <v>g</v>
      </c>
    </row>
    <row r="36" spans="2:7">
      <c r="B36" s="273" t="s">
        <v>326</v>
      </c>
      <c r="G36" s="25"/>
    </row>
    <row r="37" spans="2:7">
      <c r="B37" s="273"/>
    </row>
  </sheetData>
  <mergeCells count="1">
    <mergeCell ref="C2:K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6"/>
  <sheetViews>
    <sheetView showGridLines="0" zoomScaleNormal="100" workbookViewId="0">
      <selection activeCell="D2" sqref="D2:L3"/>
    </sheetView>
  </sheetViews>
  <sheetFormatPr baseColWidth="10" defaultColWidth="11.44140625" defaultRowHeight="13.2"/>
  <cols>
    <col min="1" max="1" width="0.5546875" style="3" customWidth="1"/>
    <col min="2" max="2" width="25.5546875" style="3" customWidth="1"/>
    <col min="3" max="3" width="41.6640625" style="3" customWidth="1"/>
    <col min="4" max="4" width="15.6640625" style="26" customWidth="1"/>
    <col min="5" max="5" width="21.44140625" style="10" customWidth="1"/>
    <col min="6" max="6" width="14.44140625" style="3" customWidth="1"/>
    <col min="7" max="7" width="11.44140625" style="4" customWidth="1"/>
    <col min="8" max="8" width="36" style="10" customWidth="1"/>
    <col min="9" max="9" width="1.88671875" style="40" customWidth="1"/>
    <col min="10" max="10" width="22.109375" style="5" customWidth="1"/>
    <col min="11" max="26" width="11.44140625" style="5"/>
    <col min="27" max="16384" width="11.44140625" style="3"/>
  </cols>
  <sheetData>
    <row r="1" spans="2:26" s="252" customFormat="1" ht="13.8"/>
    <row r="2" spans="2:26" s="252" customFormat="1" ht="14.25" customHeight="1">
      <c r="D2" s="369" t="s">
        <v>346</v>
      </c>
      <c r="E2" s="369"/>
      <c r="F2" s="369"/>
      <c r="G2" s="369"/>
      <c r="H2" s="369"/>
      <c r="I2" s="369"/>
      <c r="J2" s="369"/>
      <c r="K2" s="369"/>
      <c r="L2" s="369"/>
    </row>
    <row r="3" spans="2:26" s="252" customFormat="1" ht="14.25" customHeight="1">
      <c r="D3" s="369"/>
      <c r="E3" s="369"/>
      <c r="F3" s="369"/>
      <c r="G3" s="369"/>
      <c r="H3" s="369"/>
      <c r="I3" s="369"/>
      <c r="J3" s="369"/>
      <c r="K3" s="369"/>
      <c r="L3" s="369"/>
    </row>
    <row r="4" spans="2:26" s="252" customFormat="1" ht="13.8">
      <c r="D4" s="252" t="s">
        <v>21</v>
      </c>
    </row>
    <row r="5" spans="2:26">
      <c r="J5" s="17"/>
      <c r="K5" s="17"/>
    </row>
    <row r="6" spans="2:26">
      <c r="B6" s="178" t="s">
        <v>67</v>
      </c>
      <c r="C6" s="178" t="s">
        <v>68</v>
      </c>
      <c r="D6" s="179" t="s">
        <v>69</v>
      </c>
      <c r="E6" s="180" t="s">
        <v>70</v>
      </c>
      <c r="F6" s="180" t="s">
        <v>71</v>
      </c>
      <c r="G6" s="178" t="s">
        <v>73</v>
      </c>
      <c r="H6" s="188" t="s">
        <v>72</v>
      </c>
      <c r="I6" s="20"/>
      <c r="J6" s="2"/>
      <c r="K6" s="17"/>
    </row>
    <row r="7" spans="2:26" s="36" customFormat="1" ht="20.399999999999999">
      <c r="B7" s="157" t="s">
        <v>8</v>
      </c>
      <c r="C7" s="157" t="s">
        <v>143</v>
      </c>
      <c r="D7" s="158" t="s">
        <v>116</v>
      </c>
      <c r="E7" s="159" t="s">
        <v>141</v>
      </c>
      <c r="F7" s="160" t="s">
        <v>74</v>
      </c>
      <c r="G7" s="161" t="s">
        <v>101</v>
      </c>
      <c r="H7" s="189" t="s">
        <v>140</v>
      </c>
      <c r="I7" s="45"/>
      <c r="J7" s="195"/>
      <c r="K7" s="196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</row>
    <row r="8" spans="2:26" s="36" customFormat="1" ht="20.399999999999999">
      <c r="B8" s="162" t="s">
        <v>56</v>
      </c>
      <c r="C8" s="162" t="s">
        <v>76</v>
      </c>
      <c r="D8" s="313" t="s">
        <v>75</v>
      </c>
      <c r="E8" s="164" t="s">
        <v>53</v>
      </c>
      <c r="F8" s="165" t="s">
        <v>33</v>
      </c>
      <c r="G8" s="166" t="s">
        <v>21</v>
      </c>
      <c r="H8" s="190" t="s">
        <v>140</v>
      </c>
      <c r="I8" s="46"/>
      <c r="J8" s="197"/>
      <c r="K8" s="196"/>
      <c r="L8" s="37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</row>
    <row r="9" spans="2:26" s="39" customFormat="1" ht="20.399999999999999">
      <c r="B9" s="157" t="s">
        <v>78</v>
      </c>
      <c r="C9" s="157" t="s">
        <v>79</v>
      </c>
      <c r="D9" s="312" t="s">
        <v>77</v>
      </c>
      <c r="E9" s="159" t="s">
        <v>57</v>
      </c>
      <c r="F9" s="167" t="s">
        <v>74</v>
      </c>
      <c r="G9" s="168" t="s">
        <v>21</v>
      </c>
      <c r="H9" s="189" t="s">
        <v>140</v>
      </c>
      <c r="I9" s="45"/>
      <c r="J9" s="198"/>
      <c r="K9" s="199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2:26" s="39" customFormat="1" ht="20.399999999999999">
      <c r="B10" s="286" t="s">
        <v>2</v>
      </c>
      <c r="C10" s="286" t="s">
        <v>81</v>
      </c>
      <c r="D10" s="287" t="s">
        <v>77</v>
      </c>
      <c r="E10" s="289" t="s">
        <v>57</v>
      </c>
      <c r="F10" s="288" t="s">
        <v>74</v>
      </c>
      <c r="G10" s="289" t="s">
        <v>21</v>
      </c>
      <c r="H10" s="293" t="s">
        <v>140</v>
      </c>
      <c r="I10" s="46"/>
      <c r="J10" s="200"/>
      <c r="K10" s="199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2:26" s="39" customFormat="1" ht="10.199999999999999">
      <c r="B11" s="291" t="s">
        <v>3</v>
      </c>
      <c r="C11" s="282" t="s">
        <v>80</v>
      </c>
      <c r="D11" s="283" t="s">
        <v>77</v>
      </c>
      <c r="E11" s="284" t="s">
        <v>57</v>
      </c>
      <c r="F11" s="290" t="s">
        <v>74</v>
      </c>
      <c r="G11" s="285" t="s">
        <v>21</v>
      </c>
      <c r="H11" s="292" t="s">
        <v>140</v>
      </c>
      <c r="I11" s="45"/>
      <c r="J11" s="200"/>
      <c r="K11" s="199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2:26" s="39" customFormat="1" ht="20.399999999999999">
      <c r="B12" s="286" t="s">
        <v>38</v>
      </c>
      <c r="C12" s="286" t="s">
        <v>144</v>
      </c>
      <c r="D12" s="287" t="s">
        <v>18</v>
      </c>
      <c r="E12" s="289" t="s">
        <v>57</v>
      </c>
      <c r="F12" s="289" t="s">
        <v>74</v>
      </c>
      <c r="G12" s="289" t="s">
        <v>21</v>
      </c>
      <c r="H12" s="293" t="s">
        <v>140</v>
      </c>
      <c r="I12" s="46"/>
      <c r="J12" s="200"/>
      <c r="K12" s="199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2:26" s="36" customFormat="1" ht="20.399999999999999">
      <c r="B13" s="157" t="s">
        <v>9</v>
      </c>
      <c r="C13" s="157" t="s">
        <v>96</v>
      </c>
      <c r="D13" s="158" t="s">
        <v>18</v>
      </c>
      <c r="E13" s="159" t="s">
        <v>29</v>
      </c>
      <c r="F13" s="167" t="s">
        <v>82</v>
      </c>
      <c r="G13" s="168" t="s">
        <v>101</v>
      </c>
      <c r="H13" s="189" t="s">
        <v>140</v>
      </c>
      <c r="I13" s="45"/>
      <c r="J13" s="198"/>
      <c r="K13" s="196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2:26" s="36" customFormat="1" ht="20.399999999999999">
      <c r="B14" s="169" t="s">
        <v>147</v>
      </c>
      <c r="C14" s="169" t="s">
        <v>83</v>
      </c>
      <c r="D14" s="170" t="s">
        <v>148</v>
      </c>
      <c r="E14" s="171" t="s">
        <v>149</v>
      </c>
      <c r="F14" s="171" t="s">
        <v>82</v>
      </c>
      <c r="G14" s="166" t="s">
        <v>21</v>
      </c>
      <c r="H14" s="190" t="s">
        <v>140</v>
      </c>
      <c r="I14" s="46"/>
      <c r="J14" s="200"/>
      <c r="K14" s="196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</row>
    <row r="15" spans="2:26" s="39" customFormat="1" ht="20.399999999999999">
      <c r="B15" s="157" t="s">
        <v>85</v>
      </c>
      <c r="C15" s="157" t="s">
        <v>85</v>
      </c>
      <c r="D15" s="158" t="s">
        <v>84</v>
      </c>
      <c r="E15" s="159" t="s">
        <v>30</v>
      </c>
      <c r="F15" s="174" t="s">
        <v>82</v>
      </c>
      <c r="G15" s="161" t="s">
        <v>21</v>
      </c>
      <c r="H15" s="189" t="s">
        <v>140</v>
      </c>
      <c r="I15" s="45"/>
      <c r="J15" s="195"/>
      <c r="K15" s="199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2:26" s="39" customFormat="1" ht="20.399999999999999">
      <c r="B16" s="169" t="s">
        <v>86</v>
      </c>
      <c r="C16" s="169" t="s">
        <v>86</v>
      </c>
      <c r="D16" s="170" t="s">
        <v>84</v>
      </c>
      <c r="E16" s="171" t="s">
        <v>30</v>
      </c>
      <c r="F16" s="171" t="s">
        <v>82</v>
      </c>
      <c r="G16" s="166" t="s">
        <v>21</v>
      </c>
      <c r="H16" s="190" t="s">
        <v>140</v>
      </c>
      <c r="I16" s="46"/>
      <c r="J16" s="200"/>
      <c r="K16" s="199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2:26" s="36" customFormat="1" ht="20.399999999999999">
      <c r="B17" s="157" t="s">
        <v>88</v>
      </c>
      <c r="C17" s="157" t="s">
        <v>138</v>
      </c>
      <c r="D17" s="158" t="s">
        <v>87</v>
      </c>
      <c r="E17" s="159" t="s">
        <v>30</v>
      </c>
      <c r="F17" s="167" t="s">
        <v>82</v>
      </c>
      <c r="G17" s="161" t="s">
        <v>37</v>
      </c>
      <c r="H17" s="189" t="s">
        <v>140</v>
      </c>
      <c r="I17" s="45"/>
      <c r="J17" s="198"/>
      <c r="K17" s="19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</row>
    <row r="18" spans="2:26" s="36" customFormat="1" ht="20.399999999999999">
      <c r="B18" s="169" t="s">
        <v>88</v>
      </c>
      <c r="C18" s="169" t="s">
        <v>139</v>
      </c>
      <c r="D18" s="170" t="s">
        <v>87</v>
      </c>
      <c r="E18" s="171" t="s">
        <v>30</v>
      </c>
      <c r="F18" s="171" t="s">
        <v>82</v>
      </c>
      <c r="G18" s="166" t="s">
        <v>21</v>
      </c>
      <c r="H18" s="190" t="s">
        <v>135</v>
      </c>
      <c r="I18" s="46"/>
      <c r="J18" s="200"/>
      <c r="K18" s="196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</row>
    <row r="19" spans="2:26" s="36" customFormat="1" ht="12.6">
      <c r="B19" s="172" t="s">
        <v>131</v>
      </c>
      <c r="C19" s="172" t="s">
        <v>132</v>
      </c>
      <c r="D19" s="173" t="s">
        <v>127</v>
      </c>
      <c r="E19" s="159" t="s">
        <v>124</v>
      </c>
      <c r="F19" s="175" t="s">
        <v>82</v>
      </c>
      <c r="G19" s="161" t="s">
        <v>21</v>
      </c>
      <c r="H19" s="191" t="s">
        <v>136</v>
      </c>
      <c r="I19" s="46"/>
      <c r="J19" s="195"/>
      <c r="K19" s="196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</row>
    <row r="20" spans="2:26" s="36" customFormat="1" ht="10.199999999999999">
      <c r="B20" s="169" t="s">
        <v>65</v>
      </c>
      <c r="C20" s="169" t="s">
        <v>121</v>
      </c>
      <c r="D20" s="170" t="s">
        <v>93</v>
      </c>
      <c r="E20" s="171" t="s">
        <v>118</v>
      </c>
      <c r="F20" s="171" t="s">
        <v>82</v>
      </c>
      <c r="G20" s="166" t="s">
        <v>21</v>
      </c>
      <c r="H20" s="190" t="s">
        <v>140</v>
      </c>
      <c r="I20" s="46"/>
      <c r="J20" s="200"/>
      <c r="K20" s="196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</row>
    <row r="21" spans="2:26" s="36" customFormat="1" ht="10.199999999999999">
      <c r="B21" s="157" t="s">
        <v>10</v>
      </c>
      <c r="C21" s="157" t="s">
        <v>97</v>
      </c>
      <c r="D21" s="158" t="s">
        <v>142</v>
      </c>
      <c r="E21" s="159" t="s">
        <v>29</v>
      </c>
      <c r="F21" s="167" t="s">
        <v>82</v>
      </c>
      <c r="G21" s="161" t="s">
        <v>21</v>
      </c>
      <c r="H21" s="189" t="s">
        <v>140</v>
      </c>
      <c r="I21" s="45"/>
      <c r="J21" s="195"/>
      <c r="K21" s="196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</row>
    <row r="22" spans="2:26" s="36" customFormat="1" ht="10.199999999999999">
      <c r="B22" s="162" t="s">
        <v>113</v>
      </c>
      <c r="C22" s="162" t="s">
        <v>114</v>
      </c>
      <c r="D22" s="163" t="s">
        <v>115</v>
      </c>
      <c r="E22" s="171" t="s">
        <v>53</v>
      </c>
      <c r="F22" s="176" t="s">
        <v>82</v>
      </c>
      <c r="G22" s="166" t="s">
        <v>21</v>
      </c>
      <c r="H22" s="190" t="s">
        <v>140</v>
      </c>
      <c r="I22" s="46"/>
      <c r="J22" s="195"/>
      <c r="K22" s="196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</row>
    <row r="23" spans="2:26" s="36" customFormat="1" ht="10.199999999999999">
      <c r="B23" s="157" t="s">
        <v>90</v>
      </c>
      <c r="C23" s="157" t="s">
        <v>98</v>
      </c>
      <c r="D23" s="158" t="s">
        <v>89</v>
      </c>
      <c r="E23" s="159" t="s">
        <v>29</v>
      </c>
      <c r="F23" s="167" t="s">
        <v>82</v>
      </c>
      <c r="G23" s="161" t="s">
        <v>21</v>
      </c>
      <c r="H23" s="189" t="s">
        <v>140</v>
      </c>
      <c r="I23" s="45"/>
      <c r="J23" s="195"/>
      <c r="K23" s="196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</row>
    <row r="24" spans="2:26" s="36" customFormat="1" ht="20.399999999999999">
      <c r="B24" s="162" t="s">
        <v>91</v>
      </c>
      <c r="C24" s="162" t="s">
        <v>95</v>
      </c>
      <c r="D24" s="163" t="s">
        <v>92</v>
      </c>
      <c r="E24" s="166" t="s">
        <v>157</v>
      </c>
      <c r="F24" s="165" t="s">
        <v>82</v>
      </c>
      <c r="G24" s="177" t="s">
        <v>21</v>
      </c>
      <c r="H24" s="192" t="s">
        <v>128</v>
      </c>
      <c r="I24" s="47"/>
      <c r="J24" s="195"/>
      <c r="K24" s="196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</row>
    <row r="25" spans="2:26" s="36" customFormat="1" ht="20.399999999999999">
      <c r="B25" s="157" t="s">
        <v>191</v>
      </c>
      <c r="C25" s="157" t="s">
        <v>94</v>
      </c>
      <c r="D25" s="168" t="s">
        <v>92</v>
      </c>
      <c r="E25" s="168" t="s">
        <v>192</v>
      </c>
      <c r="F25" s="167" t="s">
        <v>82</v>
      </c>
      <c r="G25" s="168" t="s">
        <v>21</v>
      </c>
      <c r="H25" s="193" t="s">
        <v>193</v>
      </c>
      <c r="I25" s="47"/>
      <c r="J25" s="195"/>
      <c r="K25" s="196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</row>
    <row r="26" spans="2:26" s="36" customFormat="1" ht="10.199999999999999">
      <c r="B26" s="162" t="s">
        <v>194</v>
      </c>
      <c r="C26" s="162" t="s">
        <v>195</v>
      </c>
      <c r="D26" s="163" t="s">
        <v>1</v>
      </c>
      <c r="E26" s="171" t="s">
        <v>31</v>
      </c>
      <c r="F26" s="165" t="s">
        <v>82</v>
      </c>
      <c r="G26" s="177" t="s">
        <v>189</v>
      </c>
      <c r="H26" s="190" t="s">
        <v>140</v>
      </c>
      <c r="I26" s="46"/>
      <c r="J26" s="195"/>
      <c r="K26" s="196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2:26" s="36" customFormat="1" ht="10.199999999999999">
      <c r="B27" s="157" t="s">
        <v>194</v>
      </c>
      <c r="C27" s="157" t="s">
        <v>238</v>
      </c>
      <c r="D27" s="168" t="s">
        <v>1</v>
      </c>
      <c r="E27" s="168" t="s">
        <v>221</v>
      </c>
      <c r="F27" s="167" t="s">
        <v>82</v>
      </c>
      <c r="G27" s="168" t="s">
        <v>189</v>
      </c>
      <c r="H27" s="193" t="s">
        <v>239</v>
      </c>
      <c r="I27" s="46"/>
      <c r="J27" s="195"/>
      <c r="K27" s="196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</row>
    <row r="28" spans="2:26" s="36" customFormat="1" ht="10.199999999999999">
      <c r="B28" s="162" t="s">
        <v>163</v>
      </c>
      <c r="C28" s="162" t="s">
        <v>256</v>
      </c>
      <c r="D28" s="163" t="s">
        <v>1</v>
      </c>
      <c r="E28" s="171" t="s">
        <v>162</v>
      </c>
      <c r="F28" s="165" t="s">
        <v>82</v>
      </c>
      <c r="G28" s="177" t="s">
        <v>257</v>
      </c>
      <c r="H28" s="194" t="s">
        <v>262</v>
      </c>
      <c r="I28" s="46"/>
      <c r="J28" s="195"/>
      <c r="K28" s="196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</row>
    <row r="29" spans="2:26" s="36" customFormat="1" ht="10.199999999999999">
      <c r="B29" s="157" t="s">
        <v>265</v>
      </c>
      <c r="C29" s="157" t="s">
        <v>266</v>
      </c>
      <c r="D29" s="168" t="s">
        <v>1</v>
      </c>
      <c r="E29" s="168" t="s">
        <v>162</v>
      </c>
      <c r="F29" s="167" t="s">
        <v>33</v>
      </c>
      <c r="G29" s="168" t="s">
        <v>257</v>
      </c>
      <c r="H29" s="193" t="s">
        <v>267</v>
      </c>
      <c r="I29" s="46"/>
      <c r="J29" s="195"/>
      <c r="K29" s="196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</row>
    <row r="30" spans="2:26" s="36" customFormat="1" ht="10.199999999999999">
      <c r="B30" s="162" t="s">
        <v>196</v>
      </c>
      <c r="C30" s="162" t="s">
        <v>100</v>
      </c>
      <c r="D30" s="163" t="s">
        <v>1</v>
      </c>
      <c r="E30" s="171" t="s">
        <v>32</v>
      </c>
      <c r="F30" s="165" t="s">
        <v>82</v>
      </c>
      <c r="G30" s="177" t="s">
        <v>24</v>
      </c>
      <c r="H30" s="194" t="s">
        <v>140</v>
      </c>
      <c r="I30" s="45"/>
      <c r="J30" s="195"/>
      <c r="K30" s="196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</row>
    <row r="31" spans="2:26" s="36" customFormat="1" ht="10.199999999999999">
      <c r="B31" s="157" t="s">
        <v>258</v>
      </c>
      <c r="C31" s="157" t="s">
        <v>197</v>
      </c>
      <c r="D31" s="168" t="s">
        <v>99</v>
      </c>
      <c r="E31" s="168" t="s">
        <v>201</v>
      </c>
      <c r="F31" s="167" t="s">
        <v>82</v>
      </c>
      <c r="G31" s="168" t="s">
        <v>24</v>
      </c>
      <c r="H31" s="193" t="s">
        <v>140</v>
      </c>
      <c r="I31" s="46"/>
      <c r="J31" s="195"/>
      <c r="K31" s="196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</row>
    <row r="32" spans="2:26" s="36" customFormat="1" ht="10.199999999999999">
      <c r="B32" s="162" t="s">
        <v>258</v>
      </c>
      <c r="C32" s="162" t="s">
        <v>259</v>
      </c>
      <c r="D32" s="163" t="s">
        <v>99</v>
      </c>
      <c r="E32" s="171" t="s">
        <v>260</v>
      </c>
      <c r="F32" s="165" t="s">
        <v>261</v>
      </c>
      <c r="G32" s="177" t="s">
        <v>190</v>
      </c>
      <c r="H32" s="194" t="s">
        <v>262</v>
      </c>
      <c r="I32" s="46"/>
      <c r="J32" s="195"/>
      <c r="K32" s="196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</row>
    <row r="33" spans="2:26" s="36" customFormat="1" ht="10.199999999999999">
      <c r="B33" s="157" t="s">
        <v>134</v>
      </c>
      <c r="C33" s="157" t="s">
        <v>198</v>
      </c>
      <c r="D33" s="168" t="s">
        <v>99</v>
      </c>
      <c r="E33" s="168" t="s">
        <v>31</v>
      </c>
      <c r="F33" s="167" t="s">
        <v>82</v>
      </c>
      <c r="G33" s="168" t="s">
        <v>23</v>
      </c>
      <c r="H33" s="193" t="s">
        <v>140</v>
      </c>
      <c r="I33" s="45"/>
      <c r="J33" s="195"/>
      <c r="K33" s="196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</row>
    <row r="34" spans="2:26" s="36" customFormat="1" ht="10.199999999999999">
      <c r="B34" s="162" t="s">
        <v>254</v>
      </c>
      <c r="C34" s="162" t="s">
        <v>255</v>
      </c>
      <c r="D34" s="163" t="s">
        <v>99</v>
      </c>
      <c r="E34" s="171" t="s">
        <v>14</v>
      </c>
      <c r="F34" s="165" t="s">
        <v>82</v>
      </c>
      <c r="G34" s="177" t="s">
        <v>14</v>
      </c>
      <c r="H34" s="194" t="s">
        <v>262</v>
      </c>
      <c r="I34" s="46"/>
      <c r="J34" s="195"/>
      <c r="K34" s="196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</row>
    <row r="35" spans="2:26" s="5" customFormat="1">
      <c r="B35" s="157" t="s">
        <v>133</v>
      </c>
      <c r="C35" s="157" t="s">
        <v>199</v>
      </c>
      <c r="D35" s="168" t="s">
        <v>50</v>
      </c>
      <c r="E35" s="168" t="s">
        <v>200</v>
      </c>
      <c r="F35" s="167" t="s">
        <v>261</v>
      </c>
      <c r="G35" s="168" t="s">
        <v>21</v>
      </c>
      <c r="H35" s="193" t="s">
        <v>262</v>
      </c>
      <c r="I35" s="46"/>
      <c r="J35" s="195"/>
      <c r="K35" s="1"/>
      <c r="L35"/>
      <c r="M35"/>
      <c r="N35"/>
      <c r="O35"/>
      <c r="P35"/>
      <c r="Q35"/>
    </row>
    <row r="36" spans="2:26">
      <c r="C36"/>
      <c r="J36" s="17"/>
      <c r="K36" s="17"/>
    </row>
  </sheetData>
  <mergeCells count="1">
    <mergeCell ref="D2:L3"/>
  </mergeCells>
  <pageMargins left="0.23622047244094491" right="0.15748031496062992" top="0.43307086614173229" bottom="0.4" header="0" footer="0"/>
  <pageSetup paperSize="9" fitToHeight="4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zoomScale="115" zoomScaleNormal="115" workbookViewId="0">
      <selection activeCell="B17" sqref="B1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35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275" t="s">
        <v>16</v>
      </c>
      <c r="G9" s="275" t="s">
        <v>17</v>
      </c>
      <c r="H9" s="370"/>
      <c r="I9" s="372"/>
      <c r="J9" s="42"/>
    </row>
    <row r="10" spans="2:11" ht="15.75" hidden="1" customHeight="1">
      <c r="B10" s="75" t="s">
        <v>102</v>
      </c>
      <c r="C10" s="99" t="s">
        <v>327</v>
      </c>
      <c r="D10" s="63">
        <v>3.3000000000000002E-2</v>
      </c>
      <c r="E10" s="83" t="s">
        <v>21</v>
      </c>
      <c r="F10" s="276" t="s">
        <v>309</v>
      </c>
      <c r="G10" s="88" t="e">
        <f>D10/E10-1</f>
        <v>#VALUE!</v>
      </c>
      <c r="H10" s="89" t="s">
        <v>25</v>
      </c>
      <c r="I10" s="226" t="s">
        <v>53</v>
      </c>
      <c r="J10" s="42"/>
    </row>
    <row r="11" spans="2:11" ht="15.6">
      <c r="B11" s="70" t="s">
        <v>26</v>
      </c>
      <c r="C11" s="318" t="s">
        <v>351</v>
      </c>
      <c r="D11" s="309">
        <v>7739.7579999999998</v>
      </c>
      <c r="E11" s="62">
        <v>7722.2030000000004</v>
      </c>
      <c r="F11" s="309">
        <v>17.554999999999382</v>
      </c>
      <c r="G11" s="63">
        <v>2.2733150112732581E-3</v>
      </c>
      <c r="H11" s="83" t="s">
        <v>21</v>
      </c>
      <c r="I11" s="258" t="s">
        <v>53</v>
      </c>
      <c r="J11" s="345" t="str">
        <f>IF(G11&lt;-0.5%,"f",IF(G11&lt;0.5%,"=","g"))</f>
        <v>=</v>
      </c>
      <c r="K11" s="274"/>
    </row>
    <row r="12" spans="2:11" ht="15.6">
      <c r="B12" s="204" t="s">
        <v>5</v>
      </c>
      <c r="C12" s="102" t="s">
        <v>352</v>
      </c>
      <c r="D12" s="68">
        <v>3893.6</v>
      </c>
      <c r="E12" s="68">
        <v>3878.5</v>
      </c>
      <c r="F12" s="68">
        <v>15.099999999999909</v>
      </c>
      <c r="G12" s="69">
        <v>3.8932577027201987E-3</v>
      </c>
      <c r="H12" s="94" t="s">
        <v>21</v>
      </c>
      <c r="I12" s="259" t="s">
        <v>57</v>
      </c>
      <c r="J12" s="345" t="str">
        <f>IF(G12&lt;-0.5%,"f",IF(G12&lt;0.5%,"=","g"))</f>
        <v>=</v>
      </c>
    </row>
    <row r="13" spans="2:11" ht="16.8">
      <c r="B13" s="70" t="s">
        <v>6</v>
      </c>
      <c r="C13" s="99" t="s">
        <v>352</v>
      </c>
      <c r="D13" s="62">
        <v>3498.1</v>
      </c>
      <c r="E13" s="62">
        <v>3340.6</v>
      </c>
      <c r="F13" s="62">
        <v>157.5</v>
      </c>
      <c r="G13" s="63">
        <v>4.714721906244379E-2</v>
      </c>
      <c r="H13" s="83" t="s">
        <v>21</v>
      </c>
      <c r="I13" s="258" t="s">
        <v>57</v>
      </c>
      <c r="J13" s="302" t="str">
        <f>IF(G13&lt;-0.5%,"f",IF(G13&lt;0.5%,"=","g"))</f>
        <v>g</v>
      </c>
    </row>
    <row r="14" spans="2:11" ht="16.8">
      <c r="B14" s="260" t="s">
        <v>7</v>
      </c>
      <c r="C14" s="66" t="s">
        <v>352</v>
      </c>
      <c r="D14" s="68">
        <v>395.4</v>
      </c>
      <c r="E14" s="68">
        <v>537.9</v>
      </c>
      <c r="F14" s="68">
        <v>-142.5</v>
      </c>
      <c r="G14" s="69">
        <v>-0.26491912994980482</v>
      </c>
      <c r="H14" s="94" t="s">
        <v>21</v>
      </c>
      <c r="I14" s="259" t="s">
        <v>57</v>
      </c>
      <c r="J14" s="302" t="str">
        <f>IF(G14&lt;-0.5%,"f",IF(G14&lt;0.5%,"=","g"))</f>
        <v>f</v>
      </c>
    </row>
    <row r="15" spans="2:11" ht="16.8">
      <c r="B15" s="70" t="s">
        <v>38</v>
      </c>
      <c r="C15" s="99" t="s">
        <v>352</v>
      </c>
      <c r="D15" s="63">
        <v>0.10155126361208136</v>
      </c>
      <c r="E15" s="63">
        <v>0.13868763697305658</v>
      </c>
      <c r="F15" s="62">
        <v>-3.7136373360975221</v>
      </c>
      <c r="G15" s="63">
        <v>-0.26776989046391975</v>
      </c>
      <c r="H15" s="83" t="s">
        <v>21</v>
      </c>
      <c r="I15" s="258" t="s">
        <v>57</v>
      </c>
      <c r="J15" s="302" t="str">
        <f>IF(G15&lt;-0.5%,"f",IF(G15&lt;0.5%,"=","g"))</f>
        <v>f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J13" sqref="B7:J13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229" t="s">
        <v>36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111</v>
      </c>
      <c r="C10" s="99" t="s">
        <v>353</v>
      </c>
      <c r="D10" s="90">
        <v>111.524</v>
      </c>
      <c r="E10" s="90">
        <v>104.66800000000001</v>
      </c>
      <c r="F10" s="90">
        <v>6.8559999999999945</v>
      </c>
      <c r="G10" s="63">
        <v>6.5502350288531241E-2</v>
      </c>
      <c r="H10" s="83" t="s">
        <v>37</v>
      </c>
      <c r="I10" s="258" t="s">
        <v>29</v>
      </c>
      <c r="J10" s="346" t="str">
        <f>IF(G10&lt;-0.5%,"f",IF(G10&lt;0.5%,"=","g"))</f>
        <v>g</v>
      </c>
    </row>
    <row r="11" spans="2:11" ht="16.8">
      <c r="B11" s="84" t="s">
        <v>112</v>
      </c>
      <c r="C11" s="66" t="s">
        <v>353</v>
      </c>
      <c r="D11" s="91">
        <v>111.587</v>
      </c>
      <c r="E11" s="91">
        <v>105.122</v>
      </c>
      <c r="F11" s="91">
        <v>6.4650000000000034</v>
      </c>
      <c r="G11" s="69">
        <v>6.1499971461730141E-2</v>
      </c>
      <c r="H11" s="94" t="s">
        <v>21</v>
      </c>
      <c r="I11" s="259" t="s">
        <v>29</v>
      </c>
      <c r="J11" s="346" t="str">
        <f>IF(G11&lt;-0.5%,"f",IF(G11&lt;0.5%,"=","g"))</f>
        <v>g</v>
      </c>
    </row>
    <row r="12" spans="2:11" ht="16.8">
      <c r="B12" s="70" t="s">
        <v>122</v>
      </c>
      <c r="C12" s="99" t="s">
        <v>353</v>
      </c>
      <c r="D12" s="90">
        <v>116.68300000000001</v>
      </c>
      <c r="E12" s="90">
        <v>105.27500000000001</v>
      </c>
      <c r="F12" s="90">
        <v>11.408000000000001</v>
      </c>
      <c r="G12" s="63">
        <v>0.10836380907147936</v>
      </c>
      <c r="H12" s="83" t="s">
        <v>21</v>
      </c>
      <c r="I12" s="258" t="s">
        <v>29</v>
      </c>
      <c r="J12" s="346" t="str">
        <f>IF(G12&lt;-0.5%,"f",IF(G12&lt;0.5%,"=","g"))</f>
        <v>g</v>
      </c>
    </row>
    <row r="13" spans="2:11" ht="16.8">
      <c r="B13" s="260" t="s">
        <v>123</v>
      </c>
      <c r="C13" s="66" t="s">
        <v>353</v>
      </c>
      <c r="D13" s="91">
        <v>126.751</v>
      </c>
      <c r="E13" s="91">
        <v>103.128</v>
      </c>
      <c r="F13" s="91">
        <v>23.623000000000005</v>
      </c>
      <c r="G13" s="69">
        <v>0.22906485144674593</v>
      </c>
      <c r="H13" s="94" t="s">
        <v>21</v>
      </c>
      <c r="I13" s="259" t="s">
        <v>29</v>
      </c>
      <c r="J13" s="346" t="str">
        <f>IF(G13&lt;-0.5%,"f",IF(G13&lt;0.5%,"=","g"))</f>
        <v>g</v>
      </c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"/>
  <sheetViews>
    <sheetView showGridLines="0" topLeftCell="A16" zoomScale="115" zoomScaleNormal="115" workbookViewId="0">
      <selection activeCell="J17" sqref="B7:J17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39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19</v>
      </c>
      <c r="C10" s="99" t="s">
        <v>353</v>
      </c>
      <c r="D10" s="353">
        <v>74.31</v>
      </c>
      <c r="E10" s="353">
        <v>49.87</v>
      </c>
      <c r="F10" s="322">
        <v>24.440000000000005</v>
      </c>
      <c r="G10" s="63">
        <v>0.49007419290154419</v>
      </c>
      <c r="H10" s="83" t="s">
        <v>22</v>
      </c>
      <c r="I10" s="258" t="s">
        <v>338</v>
      </c>
      <c r="J10" s="302" t="str">
        <f>IF(G10&lt;-0.5%,"f",IF(G10&lt;0.5%,"=","g"))</f>
        <v>g</v>
      </c>
    </row>
    <row r="11" spans="2:11" ht="16.8">
      <c r="B11" s="84" t="s">
        <v>145</v>
      </c>
      <c r="C11" s="66" t="s">
        <v>353</v>
      </c>
      <c r="D11" s="354">
        <v>65.77</v>
      </c>
      <c r="E11" s="355">
        <v>41.05</v>
      </c>
      <c r="F11" s="323">
        <v>24.72</v>
      </c>
      <c r="G11" s="69">
        <v>0.6021924482338612</v>
      </c>
      <c r="H11" s="94" t="s">
        <v>22</v>
      </c>
      <c r="I11" s="259" t="s">
        <v>338</v>
      </c>
      <c r="J11" s="302" t="str">
        <f>IF(G11&lt;-0.5%,"f",IF(G11&lt;0.5%,"=","g"))</f>
        <v>g</v>
      </c>
    </row>
    <row r="12" spans="2:11" ht="15.6">
      <c r="B12" s="17"/>
      <c r="C12" s="48"/>
      <c r="D12" s="18"/>
      <c r="E12" s="18"/>
      <c r="F12" s="18"/>
      <c r="G12" s="15"/>
      <c r="H12" s="12"/>
      <c r="I12" s="16"/>
      <c r="J12" s="44"/>
    </row>
    <row r="13" spans="2:11" ht="15.6">
      <c r="B13" s="6" t="s">
        <v>125</v>
      </c>
      <c r="C13" s="6"/>
      <c r="D13" s="6"/>
      <c r="E13" s="6"/>
      <c r="F13" s="7"/>
      <c r="G13" s="7"/>
      <c r="H13" s="7"/>
      <c r="I13" s="11"/>
      <c r="J13" s="41"/>
    </row>
    <row r="14" spans="2:11" ht="15.6">
      <c r="B14" s="370"/>
      <c r="C14" s="372" t="s">
        <v>44</v>
      </c>
      <c r="D14" s="372">
        <v>2021</v>
      </c>
      <c r="E14" s="372">
        <v>2020</v>
      </c>
      <c r="F14" s="370" t="s">
        <v>349</v>
      </c>
      <c r="G14" s="370"/>
      <c r="H14" s="370" t="s">
        <v>20</v>
      </c>
      <c r="I14" s="372" t="s">
        <v>28</v>
      </c>
      <c r="J14" s="42"/>
    </row>
    <row r="15" spans="2:11" ht="26.4">
      <c r="B15" s="371"/>
      <c r="C15" s="372"/>
      <c r="D15" s="372"/>
      <c r="E15" s="372"/>
      <c r="F15" s="348" t="s">
        <v>16</v>
      </c>
      <c r="G15" s="348" t="s">
        <v>17</v>
      </c>
      <c r="H15" s="370"/>
      <c r="I15" s="372"/>
      <c r="J15" s="42"/>
    </row>
    <row r="16" spans="2:11" ht="16.8">
      <c r="B16" s="75" t="s">
        <v>104</v>
      </c>
      <c r="C16" s="99" t="s">
        <v>353</v>
      </c>
      <c r="D16" s="92">
        <v>1.4794999999999998</v>
      </c>
      <c r="E16" s="92">
        <v>1.1820999999999999</v>
      </c>
      <c r="F16" s="92">
        <v>0.29739999999999989</v>
      </c>
      <c r="G16" s="305">
        <v>0.25158616022333136</v>
      </c>
      <c r="H16" s="307" t="s">
        <v>37</v>
      </c>
      <c r="I16" s="374" t="s">
        <v>41</v>
      </c>
      <c r="J16" s="302" t="str">
        <f>IF(G16&lt;-0.5%,"f",IF(G16&lt;0.5%,"=","g"))</f>
        <v>g</v>
      </c>
    </row>
    <row r="17" spans="2:10" ht="16.8">
      <c r="B17" s="84" t="s">
        <v>105</v>
      </c>
      <c r="C17" s="66" t="s">
        <v>353</v>
      </c>
      <c r="D17" s="93">
        <v>1.3469</v>
      </c>
      <c r="E17" s="93">
        <v>1.0649</v>
      </c>
      <c r="F17" s="93">
        <v>0.28200000000000003</v>
      </c>
      <c r="G17" s="306">
        <v>0.26481359752089406</v>
      </c>
      <c r="H17" s="310" t="s">
        <v>37</v>
      </c>
      <c r="I17" s="375"/>
      <c r="J17" s="302" t="str">
        <f>IF(G17&lt;-0.5%,"f",IF(G17&lt;0.5%,"=","g"))</f>
        <v>g</v>
      </c>
    </row>
  </sheetData>
  <mergeCells count="16">
    <mergeCell ref="I14:I15"/>
    <mergeCell ref="I16:I17"/>
    <mergeCell ref="B14:B15"/>
    <mergeCell ref="C14:C15"/>
    <mergeCell ref="D14:D15"/>
    <mergeCell ref="E14:E15"/>
    <mergeCell ref="F14:G14"/>
    <mergeCell ref="H14:H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5"/>
  <sheetViews>
    <sheetView showGridLines="0" zoomScale="115" zoomScaleNormal="115" workbookViewId="0">
      <selection activeCell="B16" sqref="B16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126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332</v>
      </c>
      <c r="C10" s="99" t="s">
        <v>339</v>
      </c>
      <c r="D10" s="62">
        <v>27076</v>
      </c>
      <c r="E10" s="62">
        <v>23746</v>
      </c>
      <c r="F10" s="62">
        <v>3330</v>
      </c>
      <c r="G10" s="63">
        <v>0.1402341446980544</v>
      </c>
      <c r="H10" s="83" t="s">
        <v>37</v>
      </c>
      <c r="I10" s="257" t="s">
        <v>41</v>
      </c>
      <c r="J10" s="43" t="str">
        <f>IF(G10&lt;-0.5%,"f",IF(G10&lt;0.5%,"=","g"))</f>
        <v>g</v>
      </c>
    </row>
    <row r="11" spans="2:11" ht="16.8">
      <c r="B11" s="84" t="s">
        <v>333</v>
      </c>
      <c r="C11" s="66" t="s">
        <v>339</v>
      </c>
      <c r="D11" s="68">
        <v>3544.9998831000003</v>
      </c>
      <c r="E11" s="68">
        <v>3243.2709181499995</v>
      </c>
      <c r="F11" s="68">
        <v>301.72896495000077</v>
      </c>
      <c r="G11" s="69">
        <v>9.3032303672648586E-2</v>
      </c>
      <c r="H11" s="94" t="s">
        <v>21</v>
      </c>
      <c r="I11" s="376" t="s">
        <v>124</v>
      </c>
      <c r="J11" s="302" t="str">
        <f>IF(G11&lt;-0.5%,"f",IF(G11&lt;0.5%,"=","g"))</f>
        <v>g</v>
      </c>
    </row>
    <row r="12" spans="2:11" ht="16.8">
      <c r="B12" s="95" t="s">
        <v>334</v>
      </c>
      <c r="C12" s="99" t="s">
        <v>339</v>
      </c>
      <c r="D12" s="62">
        <v>950.87769179999998</v>
      </c>
      <c r="E12" s="62">
        <v>768.20976349999989</v>
      </c>
      <c r="F12" s="62">
        <v>182.66792830000009</v>
      </c>
      <c r="G12" s="63">
        <v>0.23778391915738784</v>
      </c>
      <c r="H12" s="83" t="s">
        <v>21</v>
      </c>
      <c r="I12" s="376"/>
      <c r="J12" s="302" t="str">
        <f>IF(G12&lt;-0.5%,"f",IF(G12&lt;0.5%,"=","g"))</f>
        <v>g</v>
      </c>
    </row>
    <row r="13" spans="2:11" ht="16.8">
      <c r="B13" s="84" t="s">
        <v>335</v>
      </c>
      <c r="C13" s="66" t="s">
        <v>339</v>
      </c>
      <c r="D13" s="68">
        <v>13669193.501130378</v>
      </c>
      <c r="E13" s="68">
        <v>12211595.72370543</v>
      </c>
      <c r="F13" s="68">
        <v>1457597.7774249483</v>
      </c>
      <c r="G13" s="69">
        <v>0.11936177796939562</v>
      </c>
      <c r="H13" s="94" t="s">
        <v>21</v>
      </c>
      <c r="I13" s="376"/>
      <c r="J13" s="302" t="str">
        <f>IF(G13&lt;-0.5%,"f",IF(G13&lt;0.5%,"=","g"))</f>
        <v>g</v>
      </c>
    </row>
    <row r="14" spans="2:11" ht="15.6">
      <c r="B14" s="50" t="s">
        <v>129</v>
      </c>
      <c r="C14" s="28"/>
      <c r="D14" s="3"/>
      <c r="E14" s="3"/>
      <c r="F14" s="4"/>
      <c r="G14" s="51"/>
      <c r="H14" s="4"/>
      <c r="I14" s="10"/>
      <c r="J14" s="41"/>
    </row>
    <row r="35" spans="3:3">
      <c r="C35" s="327"/>
    </row>
  </sheetData>
  <mergeCells count="9">
    <mergeCell ref="I11:I13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"/>
  <sheetViews>
    <sheetView showGridLines="0" topLeftCell="A10" zoomScale="115" zoomScaleNormal="115" workbookViewId="0">
      <selection activeCell="B18" sqref="B18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65</v>
      </c>
      <c r="C7" s="27"/>
      <c r="D7" s="6"/>
      <c r="E7" s="6"/>
      <c r="F7" s="7"/>
      <c r="G7" s="7"/>
      <c r="H7" s="7"/>
      <c r="I7" s="11"/>
      <c r="J7" s="230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66</v>
      </c>
      <c r="C10" s="99" t="s">
        <v>339</v>
      </c>
      <c r="D10" s="309">
        <v>128610</v>
      </c>
      <c r="E10" s="309">
        <v>140647</v>
      </c>
      <c r="F10" s="309">
        <v>-12037</v>
      </c>
      <c r="G10" s="63">
        <v>-8.5583055450880519E-2</v>
      </c>
      <c r="H10" s="83" t="s">
        <v>21</v>
      </c>
      <c r="I10" s="374" t="s">
        <v>118</v>
      </c>
      <c r="J10" s="302" t="str">
        <f t="shared" ref="J10:J15" si="0">IF(G10&lt;-0.5%,"f",IF(G10&lt;0.5%,"=","g"))</f>
        <v>f</v>
      </c>
    </row>
    <row r="11" spans="2:11" ht="16.8">
      <c r="B11" s="84" t="s">
        <v>40</v>
      </c>
      <c r="C11" s="66" t="s">
        <v>339</v>
      </c>
      <c r="D11" s="296">
        <v>45324</v>
      </c>
      <c r="E11" s="68">
        <v>43069</v>
      </c>
      <c r="F11" s="296">
        <v>2255</v>
      </c>
      <c r="G11" s="69">
        <v>5.2357844389235852E-2</v>
      </c>
      <c r="H11" s="94" t="s">
        <v>21</v>
      </c>
      <c r="I11" s="375"/>
      <c r="J11" s="302" t="str">
        <f t="shared" si="0"/>
        <v>g</v>
      </c>
    </row>
    <row r="12" spans="2:11" ht="16.8">
      <c r="B12" s="75" t="s">
        <v>119</v>
      </c>
      <c r="C12" s="99" t="s">
        <v>339</v>
      </c>
      <c r="D12" s="62">
        <v>21558</v>
      </c>
      <c r="E12" s="62">
        <v>21061</v>
      </c>
      <c r="F12" s="62">
        <v>497</v>
      </c>
      <c r="G12" s="63">
        <v>2.3598119747400448E-2</v>
      </c>
      <c r="H12" s="83" t="s">
        <v>21</v>
      </c>
      <c r="I12" s="375"/>
      <c r="J12" s="302" t="str">
        <f t="shared" si="0"/>
        <v>g</v>
      </c>
    </row>
    <row r="13" spans="2:11" ht="16.8">
      <c r="B13" s="84" t="s">
        <v>120</v>
      </c>
      <c r="C13" s="66" t="s">
        <v>339</v>
      </c>
      <c r="D13" s="68">
        <v>344</v>
      </c>
      <c r="E13" s="68">
        <v>245</v>
      </c>
      <c r="F13" s="68">
        <v>99</v>
      </c>
      <c r="G13" s="69">
        <v>0.40408163265306118</v>
      </c>
      <c r="H13" s="94" t="s">
        <v>21</v>
      </c>
      <c r="I13" s="375"/>
      <c r="J13" s="302" t="str">
        <f t="shared" si="0"/>
        <v>g</v>
      </c>
    </row>
    <row r="14" spans="2:11" ht="16.8">
      <c r="B14" s="75" t="s">
        <v>117</v>
      </c>
      <c r="C14" s="99" t="s">
        <v>339</v>
      </c>
      <c r="D14" s="62">
        <v>7731</v>
      </c>
      <c r="E14" s="62">
        <v>6887</v>
      </c>
      <c r="F14" s="62">
        <v>844</v>
      </c>
      <c r="G14" s="63">
        <v>0.12254973137795844</v>
      </c>
      <c r="H14" s="83" t="s">
        <v>21</v>
      </c>
      <c r="I14" s="375"/>
      <c r="J14" s="302" t="str">
        <f t="shared" si="0"/>
        <v>g</v>
      </c>
    </row>
    <row r="15" spans="2:11" ht="16.8">
      <c r="B15" s="71" t="s">
        <v>54</v>
      </c>
      <c r="C15" s="256" t="s">
        <v>339</v>
      </c>
      <c r="D15" s="96">
        <v>203567</v>
      </c>
      <c r="E15" s="96">
        <v>211909</v>
      </c>
      <c r="F15" s="96">
        <v>-8342</v>
      </c>
      <c r="G15" s="73">
        <v>-3.9365954253948621E-2</v>
      </c>
      <c r="H15" s="73" t="s">
        <v>21</v>
      </c>
      <c r="I15" s="375"/>
      <c r="J15" s="216" t="str">
        <f t="shared" si="0"/>
        <v>f</v>
      </c>
    </row>
  </sheetData>
  <mergeCells count="9">
    <mergeCell ref="I10:I15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2"/>
  <sheetViews>
    <sheetView showGridLines="0" zoomScale="115" zoomScaleNormal="115" workbookViewId="0">
      <selection activeCell="B19" sqref="B19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308</v>
      </c>
      <c r="C7" s="27"/>
      <c r="D7" s="6"/>
      <c r="E7" s="6"/>
      <c r="F7" s="7"/>
      <c r="G7" s="7"/>
      <c r="H7" s="7"/>
      <c r="I7" s="11"/>
      <c r="J7" s="230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311</v>
      </c>
      <c r="C10" s="99" t="s">
        <v>339</v>
      </c>
      <c r="D10" s="309">
        <v>51403</v>
      </c>
      <c r="E10" s="309">
        <v>59855</v>
      </c>
      <c r="F10" s="309">
        <v>-8452</v>
      </c>
      <c r="G10" s="63">
        <v>-0.14120791913791664</v>
      </c>
      <c r="H10" s="83" t="s">
        <v>21</v>
      </c>
      <c r="I10" s="374" t="s">
        <v>118</v>
      </c>
      <c r="J10" s="302" t="str">
        <f>IF(G10&lt;-0.5%,"f",IF(G10&lt;0.5%,"=","g"))</f>
        <v>f</v>
      </c>
    </row>
    <row r="11" spans="2:11" ht="16.8">
      <c r="B11" s="84" t="s">
        <v>312</v>
      </c>
      <c r="C11" s="66" t="s">
        <v>339</v>
      </c>
      <c r="D11" s="296">
        <v>138429</v>
      </c>
      <c r="E11" s="68">
        <v>140911</v>
      </c>
      <c r="F11" s="296">
        <v>-2482</v>
      </c>
      <c r="G11" s="69">
        <v>-1.7613954907707674E-2</v>
      </c>
      <c r="H11" s="94" t="s">
        <v>21</v>
      </c>
      <c r="I11" s="375"/>
      <c r="J11" s="302" t="str">
        <f t="shared" ref="J11:J16" si="0">IF(G11&lt;-0.5%,"f",IF(G11&lt;0.5%,"=","g"))</f>
        <v>f</v>
      </c>
    </row>
    <row r="12" spans="2:11" ht="16.8">
      <c r="B12" s="75" t="s">
        <v>313</v>
      </c>
      <c r="C12" s="60" t="s">
        <v>339</v>
      </c>
      <c r="D12" s="62">
        <v>7334</v>
      </c>
      <c r="E12" s="62">
        <v>5405</v>
      </c>
      <c r="F12" s="62">
        <v>1929</v>
      </c>
      <c r="G12" s="63">
        <v>0.35689176688251623</v>
      </c>
      <c r="H12" s="83" t="s">
        <v>21</v>
      </c>
      <c r="I12" s="375"/>
      <c r="J12" s="302" t="str">
        <f t="shared" si="0"/>
        <v>g</v>
      </c>
    </row>
    <row r="13" spans="2:11" ht="16.8">
      <c r="B13" s="84" t="s">
        <v>314</v>
      </c>
      <c r="C13" s="66" t="s">
        <v>339</v>
      </c>
      <c r="D13" s="68">
        <v>2162</v>
      </c>
      <c r="E13" s="68">
        <v>1691</v>
      </c>
      <c r="F13" s="68">
        <v>471</v>
      </c>
      <c r="G13" s="69">
        <v>0.27853341218214078</v>
      </c>
      <c r="H13" s="94" t="s">
        <v>21</v>
      </c>
      <c r="I13" s="375"/>
      <c r="J13" s="302" t="str">
        <f t="shared" si="0"/>
        <v>g</v>
      </c>
    </row>
    <row r="14" spans="2:11" ht="16.8">
      <c r="B14" s="75" t="s">
        <v>315</v>
      </c>
      <c r="C14" s="60" t="s">
        <v>339</v>
      </c>
      <c r="D14" s="62">
        <v>760</v>
      </c>
      <c r="E14" s="62">
        <v>1545</v>
      </c>
      <c r="F14" s="62">
        <v>-785</v>
      </c>
      <c r="G14" s="63">
        <v>-0.50809061488673146</v>
      </c>
      <c r="H14" s="83" t="s">
        <v>21</v>
      </c>
      <c r="I14" s="375"/>
      <c r="J14" s="302" t="str">
        <f t="shared" si="0"/>
        <v>f</v>
      </c>
    </row>
    <row r="15" spans="2:11" ht="16.8">
      <c r="B15" s="84" t="s">
        <v>316</v>
      </c>
      <c r="C15" s="66" t="s">
        <v>339</v>
      </c>
      <c r="D15" s="68">
        <v>3479</v>
      </c>
      <c r="E15" s="68">
        <v>2502</v>
      </c>
      <c r="F15" s="68">
        <v>977</v>
      </c>
      <c r="G15" s="69">
        <v>0.39048760991207043</v>
      </c>
      <c r="H15" s="94" t="s">
        <v>21</v>
      </c>
      <c r="I15" s="375"/>
      <c r="J15" s="302" t="str">
        <f t="shared" si="0"/>
        <v>g</v>
      </c>
    </row>
    <row r="16" spans="2:11" ht="16.8">
      <c r="B16" s="71" t="s">
        <v>54</v>
      </c>
      <c r="C16" s="256" t="s">
        <v>339</v>
      </c>
      <c r="D16" s="96">
        <v>203567</v>
      </c>
      <c r="E16" s="96">
        <v>211909</v>
      </c>
      <c r="F16" s="96">
        <v>-8342</v>
      </c>
      <c r="G16" s="73">
        <v>-3.9365954253948621E-2</v>
      </c>
      <c r="H16" s="73" t="s">
        <v>21</v>
      </c>
      <c r="I16" s="375"/>
      <c r="J16" s="216" t="str">
        <f t="shared" si="0"/>
        <v>f</v>
      </c>
    </row>
    <row r="31" spans="9:9">
      <c r="I31" s="357"/>
    </row>
    <row r="32" spans="9:9">
      <c r="I32" s="356"/>
    </row>
  </sheetData>
  <mergeCells count="9">
    <mergeCell ref="I10:I16"/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showGridLines="0" zoomScale="115" zoomScaleNormal="115" workbookViewId="0">
      <selection activeCell="I21" sqref="I21"/>
    </sheetView>
  </sheetViews>
  <sheetFormatPr baseColWidth="10" defaultColWidth="11.44140625" defaultRowHeight="13.2"/>
  <cols>
    <col min="1" max="1" width="1.88671875" style="228" customWidth="1"/>
    <col min="2" max="2" width="42.6640625" style="228" customWidth="1"/>
    <col min="3" max="3" width="12" style="228" customWidth="1"/>
    <col min="4" max="7" width="10.5546875" style="228" customWidth="1"/>
    <col min="8" max="8" width="13.5546875" style="228" customWidth="1"/>
    <col min="9" max="9" width="12.44140625" style="228" customWidth="1"/>
    <col min="10" max="10" width="2.88671875" style="228" customWidth="1"/>
    <col min="11" max="11" width="21.44140625" style="228" customWidth="1"/>
    <col min="12" max="12" width="11.33203125" style="228" customWidth="1"/>
    <col min="13" max="14" width="11.44140625" style="228"/>
    <col min="15" max="15" width="25" style="228" customWidth="1"/>
    <col min="16" max="16384" width="11.44140625" style="228"/>
  </cols>
  <sheetData>
    <row r="1" spans="2:11" s="252" customFormat="1" ht="13.8"/>
    <row r="2" spans="2:11" s="252" customFormat="1" ht="14.25" customHeight="1">
      <c r="C2" s="369" t="s">
        <v>346</v>
      </c>
      <c r="D2" s="369"/>
      <c r="E2" s="369"/>
      <c r="F2" s="369"/>
      <c r="G2" s="369"/>
      <c r="H2" s="369"/>
      <c r="I2" s="369"/>
      <c r="J2" s="369"/>
      <c r="K2" s="369"/>
    </row>
    <row r="3" spans="2:11" s="252" customFormat="1" ht="14.25" customHeight="1">
      <c r="C3" s="369"/>
      <c r="D3" s="369"/>
      <c r="E3" s="369"/>
      <c r="F3" s="369"/>
      <c r="G3" s="369"/>
      <c r="H3" s="369"/>
      <c r="I3" s="369"/>
      <c r="J3" s="369"/>
      <c r="K3" s="369"/>
    </row>
    <row r="4" spans="2:11" s="252" customFormat="1" ht="13.8">
      <c r="C4" s="252" t="s">
        <v>21</v>
      </c>
    </row>
    <row r="5" spans="2:11" ht="8.25" customHeight="1"/>
    <row r="7" spans="2:11" ht="15.6">
      <c r="B7" s="6" t="s">
        <v>107</v>
      </c>
      <c r="C7" s="27"/>
      <c r="D7" s="6"/>
      <c r="E7" s="6"/>
      <c r="F7" s="7"/>
      <c r="G7" s="7"/>
      <c r="H7" s="7"/>
      <c r="I7" s="11"/>
      <c r="J7" s="41"/>
    </row>
    <row r="8" spans="2:11" ht="12.75" customHeight="1">
      <c r="B8" s="370"/>
      <c r="C8" s="372" t="s">
        <v>44</v>
      </c>
      <c r="D8" s="372">
        <v>2021</v>
      </c>
      <c r="E8" s="372">
        <v>2020</v>
      </c>
      <c r="F8" s="370" t="s">
        <v>349</v>
      </c>
      <c r="G8" s="370"/>
      <c r="H8" s="370" t="s">
        <v>20</v>
      </c>
      <c r="I8" s="372" t="s">
        <v>28</v>
      </c>
      <c r="J8" s="42"/>
    </row>
    <row r="9" spans="2:11" ht="26.4">
      <c r="B9" s="371"/>
      <c r="C9" s="372"/>
      <c r="D9" s="372"/>
      <c r="E9" s="372"/>
      <c r="F9" s="348" t="s">
        <v>16</v>
      </c>
      <c r="G9" s="348" t="s">
        <v>17</v>
      </c>
      <c r="H9" s="370"/>
      <c r="I9" s="372"/>
      <c r="J9" s="42"/>
    </row>
    <row r="10" spans="2:11" ht="16.8">
      <c r="B10" s="75" t="s">
        <v>10</v>
      </c>
      <c r="C10" s="99" t="s">
        <v>339</v>
      </c>
      <c r="D10" s="279">
        <v>25321439</v>
      </c>
      <c r="E10" s="279">
        <v>13154795</v>
      </c>
      <c r="F10" s="309">
        <v>12166644</v>
      </c>
      <c r="G10" s="63">
        <v>0.92488282789659593</v>
      </c>
      <c r="H10" s="83" t="s">
        <v>21</v>
      </c>
      <c r="I10" s="258" t="s">
        <v>29</v>
      </c>
      <c r="J10" s="302" t="str">
        <f>IF(G10&lt;-0.5%,"f",IF(G10&lt;0.5%,"=","g"))</f>
        <v>g</v>
      </c>
    </row>
    <row r="11" spans="2:11" ht="16.8">
      <c r="B11" s="84" t="s">
        <v>328</v>
      </c>
      <c r="C11" s="66" t="s">
        <v>339</v>
      </c>
      <c r="D11" s="329">
        <v>22894</v>
      </c>
      <c r="E11" s="297">
        <v>18002</v>
      </c>
      <c r="F11" s="296">
        <v>4892</v>
      </c>
      <c r="G11" s="69">
        <v>0.27174758360182194</v>
      </c>
      <c r="H11" s="94" t="s">
        <v>21</v>
      </c>
      <c r="I11" s="259" t="s">
        <v>53</v>
      </c>
      <c r="J11" s="302" t="str">
        <f>IF(G11&lt;-0.5%,"f",IF(G11&lt;0.5%,"=","g"))</f>
        <v>g</v>
      </c>
    </row>
    <row r="12" spans="2:11" ht="16.8">
      <c r="B12" s="75" t="s">
        <v>34</v>
      </c>
      <c r="C12" s="99" t="s">
        <v>339</v>
      </c>
      <c r="D12" s="330">
        <v>15726263</v>
      </c>
      <c r="E12" s="330">
        <v>13680805</v>
      </c>
      <c r="F12" s="62">
        <v>2045458</v>
      </c>
      <c r="G12" s="63">
        <v>0.14951298552972569</v>
      </c>
      <c r="H12" s="83" t="s">
        <v>21</v>
      </c>
      <c r="I12" s="258" t="s">
        <v>29</v>
      </c>
      <c r="J12" s="302" t="str">
        <f>IF(G12&lt;-0.5%,"f",IF(G12&lt;0.5%,"=","g"))</f>
        <v>g</v>
      </c>
    </row>
    <row r="13" spans="2:11" ht="15.6">
      <c r="B13" s="13" t="s">
        <v>106</v>
      </c>
      <c r="C13" s="28"/>
      <c r="D13" s="3"/>
      <c r="E13" s="3"/>
      <c r="F13" s="4"/>
      <c r="G13" s="4"/>
      <c r="H13" s="4"/>
      <c r="I13" s="10"/>
      <c r="J13" s="41"/>
    </row>
  </sheetData>
  <mergeCells count="8">
    <mergeCell ref="C2:K3"/>
    <mergeCell ref="B8:B9"/>
    <mergeCell ref="C8:C9"/>
    <mergeCell ref="D8:D9"/>
    <mergeCell ref="E8:E9"/>
    <mergeCell ref="F8:G8"/>
    <mergeCell ref="H8:H9"/>
    <mergeCell ref="I8:I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1</vt:i4>
      </vt:variant>
    </vt:vector>
  </HeadingPairs>
  <TitlesOfParts>
    <vt:vector size="23" baseType="lpstr">
      <vt:lpstr>Índex</vt:lpstr>
      <vt:lpstr>PRODUCTE INTERIOR BRUT</vt:lpstr>
      <vt:lpstr>DEMOGRAFIA I MERCAT LABORAL</vt:lpstr>
      <vt:lpstr>IPC</vt:lpstr>
      <vt:lpstr>PREUS DELS CARBURANTS</vt:lpstr>
      <vt:lpstr>CONSUM I EMISSIONS CARBURANTS</vt:lpstr>
      <vt:lpstr>MATRICULACIÓ VEHICLES</vt:lpstr>
      <vt:lpstr>MATRICULACIÓ PER COMBUSTIBLE</vt:lpstr>
      <vt:lpstr>ALTRES INDICADORS</vt:lpstr>
      <vt:lpstr>AUTOPISTES PEATGE</vt:lpstr>
      <vt:lpstr>VIES LLIURES DE PEATGE</vt:lpstr>
      <vt:lpstr>TPC</vt:lpstr>
      <vt:lpstr>ATM Àrea de BCN</vt:lpstr>
      <vt:lpstr>Resta ATM's</vt:lpstr>
      <vt:lpstr>TRÀNSIT LLARGA DISTÀNCIA</vt:lpstr>
      <vt:lpstr>MOBILITAT VIATGERS</vt:lpstr>
      <vt:lpstr>MOBILITAT (no llarg recorregut)</vt:lpstr>
      <vt:lpstr>MERCADERIES VEHICLES PESANTS</vt:lpstr>
      <vt:lpstr>MERCADERIES FFCC, PORTS I AERO</vt:lpstr>
      <vt:lpstr>TAXA VARIACIÓ MERCADERIES</vt:lpstr>
      <vt:lpstr>SÍNTESI</vt:lpstr>
      <vt:lpstr>FITXES INDICADORS CAT</vt:lpstr>
      <vt:lpstr>'FITXES INDICADORS CAT'!Área_de_impresión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CLÀUDIA</cp:lastModifiedBy>
  <cp:lastPrinted>2016-05-09T09:17:27Z</cp:lastPrinted>
  <dcterms:created xsi:type="dcterms:W3CDTF">1996-11-27T10:00:04Z</dcterms:created>
  <dcterms:modified xsi:type="dcterms:W3CDTF">2022-06-17T07:47:56Z</dcterms:modified>
</cp:coreProperties>
</file>